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X:\04短期給付係\9_標準報酬制移行\14年間報酬の検証\年間報酬（定時決定）\定時決定R6.6.1～\"/>
    </mc:Choice>
  </mc:AlternateContent>
  <xr:revisionPtr revIDLastSave="0" documentId="13_ncr:1_{DBFB5212-ABEA-496E-A572-BAB61260CE8B}" xr6:coauthVersionLast="36" xr6:coauthVersionMax="36" xr10:uidLastSave="{00000000-0000-0000-0000-000000000000}"/>
  <bookViews>
    <workbookView xWindow="0" yWindow="0" windowWidth="28800" windowHeight="10152" xr2:uid="{F404DDE3-BECC-404B-88A1-AFD5D44930CA}"/>
  </bookViews>
  <sheets>
    <sheet name="入力シート" sheetId="1" r:id="rId1"/>
    <sheet name="【印刷】申出書" sheetId="2" r:id="rId2"/>
    <sheet name="短期" sheetId="4" r:id="rId3"/>
    <sheet name="厚年・退職" sheetId="5" r:id="rId4"/>
    <sheet name="等級表" sheetId="3" state="hidden" r:id="rId5"/>
  </sheets>
  <definedNames>
    <definedName name="_xlnm._FilterDatabase" localSheetId="1" hidden="1">【印刷】申出書!$A$22:$AG$24</definedName>
    <definedName name="_xlnm.Print_Area" localSheetId="1">【印刷】申出書!$A$1:$AG$60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0" i="2" l="1"/>
  <c r="B39" i="1"/>
  <c r="H39" i="1" l="1"/>
  <c r="AD39" i="1" s="1"/>
  <c r="AB39" i="1" s="1"/>
  <c r="AA25" i="2" s="1"/>
  <c r="AC25" i="2" l="1"/>
  <c r="W39" i="1"/>
  <c r="P39" i="1"/>
  <c r="N39" i="1" s="1"/>
  <c r="M25" i="2" s="1"/>
  <c r="O25" i="2" l="1"/>
  <c r="U39" i="1"/>
  <c r="T25" i="2" s="1"/>
  <c r="V25" i="2"/>
  <c r="N18" i="2"/>
  <c r="I18" i="2"/>
  <c r="A18" i="2"/>
  <c r="N17" i="2"/>
  <c r="I17" i="2"/>
  <c r="A17" i="2"/>
  <c r="N16" i="2"/>
  <c r="I16" i="2"/>
  <c r="A16" i="2"/>
  <c r="N15" i="2"/>
  <c r="I15" i="2"/>
  <c r="A15" i="2"/>
  <c r="N14" i="2"/>
  <c r="I14" i="2"/>
  <c r="A14" i="2"/>
  <c r="N13" i="2"/>
  <c r="I13" i="2"/>
  <c r="S13" i="2" s="1"/>
  <c r="A13" i="2"/>
  <c r="N12" i="2"/>
  <c r="I12" i="2"/>
  <c r="A12" i="2"/>
  <c r="N11" i="2"/>
  <c r="I11" i="2"/>
  <c r="A11" i="2"/>
  <c r="N10" i="2"/>
  <c r="I10" i="2"/>
  <c r="A10" i="2"/>
  <c r="N9" i="2"/>
  <c r="I9" i="2"/>
  <c r="S9" i="2" s="1"/>
  <c r="A9" i="2"/>
  <c r="N8" i="2"/>
  <c r="I8" i="2"/>
  <c r="A8" i="2"/>
  <c r="N7" i="2"/>
  <c r="I7" i="2"/>
  <c r="A7" i="2"/>
  <c r="AQ22" i="1"/>
  <c r="AQ21" i="1"/>
  <c r="AQ20" i="1"/>
  <c r="AQ19" i="1"/>
  <c r="AQ18" i="1"/>
  <c r="AQ17" i="1"/>
  <c r="AQ16" i="1"/>
  <c r="AQ15" i="1"/>
  <c r="AQ14" i="1"/>
  <c r="AQ13" i="1"/>
  <c r="AQ12" i="1"/>
  <c r="AQ11" i="1"/>
  <c r="G12" i="1"/>
  <c r="D11" i="1"/>
  <c r="C7" i="2" s="1"/>
  <c r="B34" i="1" l="1"/>
  <c r="H34" i="1" s="1"/>
  <c r="AD34" i="1" s="1"/>
  <c r="S12" i="2"/>
  <c r="S17" i="2"/>
  <c r="S10" i="2"/>
  <c r="S14" i="2"/>
  <c r="S15" i="2"/>
  <c r="S18" i="2"/>
  <c r="S11" i="2"/>
  <c r="S8" i="2"/>
  <c r="S16" i="2"/>
  <c r="S7" i="2"/>
  <c r="F7" i="2"/>
  <c r="G13" i="1"/>
  <c r="F8" i="2"/>
  <c r="D12" i="1"/>
  <c r="C8" i="2" s="1"/>
  <c r="S19" i="2" l="1"/>
  <c r="P34" i="1"/>
  <c r="O24" i="2" s="1"/>
  <c r="W34" i="1"/>
  <c r="U34" i="1" s="1"/>
  <c r="T24" i="2" s="1"/>
  <c r="N34" i="1"/>
  <c r="M24" i="2" s="1"/>
  <c r="AB34" i="1"/>
  <c r="AA24" i="2" s="1"/>
  <c r="AC24" i="2"/>
  <c r="T21" i="2"/>
  <c r="F9" i="2"/>
  <c r="G14" i="1"/>
  <c r="D13" i="1"/>
  <c r="C9" i="2" s="1"/>
  <c r="V24" i="2" l="1"/>
  <c r="G41" i="1"/>
  <c r="AC20" i="2" s="1"/>
  <c r="D14" i="1"/>
  <c r="C10" i="2" s="1"/>
  <c r="F10" i="2"/>
  <c r="G15" i="1"/>
  <c r="D15" i="1" l="1"/>
  <c r="C11" i="2" s="1"/>
  <c r="G16" i="1"/>
  <c r="F11" i="2"/>
  <c r="D16" i="1" l="1"/>
  <c r="C12" i="2" s="1"/>
  <c r="G17" i="1"/>
  <c r="F12" i="2"/>
  <c r="D17" i="1" l="1"/>
  <c r="C13" i="2" s="1"/>
  <c r="F13" i="2"/>
  <c r="G18" i="1"/>
  <c r="D18" i="1" l="1"/>
  <c r="C14" i="2" s="1"/>
  <c r="G19" i="1"/>
  <c r="F14" i="2"/>
  <c r="D19" i="1" l="1"/>
  <c r="C15" i="2" s="1"/>
  <c r="F15" i="2"/>
  <c r="G20" i="1"/>
  <c r="D20" i="1" l="1"/>
  <c r="C16" i="2" s="1"/>
  <c r="F16" i="2"/>
  <c r="G21" i="1"/>
  <c r="D21" i="1" l="1"/>
  <c r="C17" i="2" s="1"/>
  <c r="G22" i="1"/>
  <c r="F18" i="2" s="1"/>
  <c r="F17" i="2"/>
  <c r="D22" i="1" l="1"/>
  <c r="C18" i="2" s="1"/>
</calcChain>
</file>

<file path=xl/sharedStrings.xml><?xml version="1.0" encoding="utf-8"?>
<sst xmlns="http://schemas.openxmlformats.org/spreadsheetml/2006/main" count="234" uniqueCount="91">
  <si>
    <t>１．お手元の標準報酬決定・改定通知書に表示されている適用開始年月を入力してください。</t>
    <rPh sb="3" eb="5">
      <t>テモト</t>
    </rPh>
    <rPh sb="19" eb="21">
      <t>ヒョウジ</t>
    </rPh>
    <phoneticPr fontId="3"/>
  </si>
  <si>
    <t>令和</t>
    <rPh sb="0" eb="2">
      <t>レイワ</t>
    </rPh>
    <phoneticPr fontId="3"/>
  </si>
  <si>
    <t>年</t>
    <rPh sb="0" eb="1">
      <t>ネン</t>
    </rPh>
    <phoneticPr fontId="3"/>
  </si>
  <si>
    <t>【１年間分の給与実績の入力】</t>
    <rPh sb="2" eb="4">
      <t>ネンカン</t>
    </rPh>
    <rPh sb="4" eb="5">
      <t>ブン</t>
    </rPh>
    <rPh sb="6" eb="8">
      <t>キュウヨ</t>
    </rPh>
    <rPh sb="8" eb="10">
      <t>ジッセキ</t>
    </rPh>
    <rPh sb="11" eb="13">
      <t>ニュウリョク</t>
    </rPh>
    <phoneticPr fontId="4"/>
  </si>
  <si>
    <t>報酬支払月</t>
    <rPh sb="0" eb="2">
      <t>ホウシュウ</t>
    </rPh>
    <rPh sb="2" eb="4">
      <t>シハライ</t>
    </rPh>
    <rPh sb="4" eb="5">
      <t>ツキ</t>
    </rPh>
    <phoneticPr fontId="4"/>
  </si>
  <si>
    <t>固定的給与（給与明細の上段）</t>
    <rPh sb="0" eb="3">
      <t>コテイテキ</t>
    </rPh>
    <rPh sb="3" eb="5">
      <t>キュウヨ</t>
    </rPh>
    <rPh sb="6" eb="8">
      <t>キュウヨ</t>
    </rPh>
    <rPh sb="8" eb="10">
      <t>メイサイ</t>
    </rPh>
    <rPh sb="11" eb="13">
      <t>ジョウダン</t>
    </rPh>
    <phoneticPr fontId="4"/>
  </si>
  <si>
    <t>非固定的給与（実績給・給与明細の下段）</t>
    <rPh sb="0" eb="1">
      <t>ヒ</t>
    </rPh>
    <rPh sb="1" eb="4">
      <t>コテイテキ</t>
    </rPh>
    <rPh sb="4" eb="6">
      <t>キュウヨ</t>
    </rPh>
    <rPh sb="7" eb="9">
      <t>ジッセキ</t>
    </rPh>
    <rPh sb="9" eb="10">
      <t>キュウ</t>
    </rPh>
    <rPh sb="11" eb="13">
      <t>キュウヨ</t>
    </rPh>
    <rPh sb="13" eb="15">
      <t>メイサイ</t>
    </rPh>
    <rPh sb="16" eb="17">
      <t>シタ</t>
    </rPh>
    <rPh sb="17" eb="18">
      <t>ダン</t>
    </rPh>
    <phoneticPr fontId="4"/>
  </si>
  <si>
    <t>合計</t>
    <rPh sb="0" eb="2">
      <t>ゴウケイ</t>
    </rPh>
    <phoneticPr fontId="4"/>
  </si>
  <si>
    <t>給料</t>
    <rPh sb="0" eb="2">
      <t>キュウリョウ</t>
    </rPh>
    <phoneticPr fontId="4"/>
  </si>
  <si>
    <t>教職調整額
経過措置額</t>
    <rPh sb="0" eb="2">
      <t>キョウショク</t>
    </rPh>
    <rPh sb="2" eb="4">
      <t>チョウセイ</t>
    </rPh>
    <rPh sb="4" eb="5">
      <t>ガク</t>
    </rPh>
    <rPh sb="6" eb="8">
      <t>ケイカ</t>
    </rPh>
    <rPh sb="8" eb="10">
      <t>ソチ</t>
    </rPh>
    <rPh sb="10" eb="11">
      <t>ガク</t>
    </rPh>
    <phoneticPr fontId="4"/>
  </si>
  <si>
    <t>扶養手当</t>
    <rPh sb="0" eb="2">
      <t>フヨウ</t>
    </rPh>
    <rPh sb="2" eb="4">
      <t>テアテ</t>
    </rPh>
    <phoneticPr fontId="4"/>
  </si>
  <si>
    <t>地域手当</t>
    <rPh sb="0" eb="2">
      <t>チイキ</t>
    </rPh>
    <rPh sb="2" eb="4">
      <t>テアテ</t>
    </rPh>
    <phoneticPr fontId="4"/>
  </si>
  <si>
    <t>住居手当</t>
    <rPh sb="0" eb="2">
      <t>ジュウキョ</t>
    </rPh>
    <rPh sb="2" eb="4">
      <t>テアテ</t>
    </rPh>
    <phoneticPr fontId="4"/>
  </si>
  <si>
    <t>通勤手当</t>
    <rPh sb="0" eb="2">
      <t>ツウキン</t>
    </rPh>
    <rPh sb="2" eb="4">
      <t>テアテ</t>
    </rPh>
    <phoneticPr fontId="4"/>
  </si>
  <si>
    <t>その他の手当</t>
    <rPh sb="2" eb="3">
      <t>タ</t>
    </rPh>
    <rPh sb="4" eb="6">
      <t>テアテ</t>
    </rPh>
    <phoneticPr fontId="4"/>
  </si>
  <si>
    <t>超勤及び休日給</t>
    <rPh sb="0" eb="2">
      <t>チョウキン</t>
    </rPh>
    <rPh sb="2" eb="3">
      <t>オヨ</t>
    </rPh>
    <rPh sb="4" eb="6">
      <t>キュウジツ</t>
    </rPh>
    <rPh sb="6" eb="7">
      <t>キュウ</t>
    </rPh>
    <phoneticPr fontId="4"/>
  </si>
  <si>
    <t>夜勤手当</t>
    <rPh sb="0" eb="2">
      <t>ヤキン</t>
    </rPh>
    <rPh sb="2" eb="4">
      <t>テアテ</t>
    </rPh>
    <phoneticPr fontId="4"/>
  </si>
  <si>
    <t>特殊勤務手当</t>
    <rPh sb="0" eb="2">
      <t>トクシュ</t>
    </rPh>
    <rPh sb="2" eb="4">
      <t>キンム</t>
    </rPh>
    <rPh sb="4" eb="6">
      <t>テアテ</t>
    </rPh>
    <phoneticPr fontId="4"/>
  </si>
  <si>
    <t>令和</t>
    <rPh sb="0" eb="2">
      <t>レイワ</t>
    </rPh>
    <phoneticPr fontId="4"/>
  </si>
  <si>
    <t>年</t>
    <rPh sb="0" eb="1">
      <t>ネン</t>
    </rPh>
    <phoneticPr fontId="4"/>
  </si>
  <si>
    <t>月</t>
    <rPh sb="0" eb="1">
      <t>ガツ</t>
    </rPh>
    <phoneticPr fontId="4"/>
  </si>
  <si>
    <t>　・通勤手当が6か月分まとめて支給されている場合は、１か月分に換算した金額を入力し、端数は最後の月に含めてください。</t>
    <rPh sb="2" eb="4">
      <t>ツウキン</t>
    </rPh>
    <rPh sb="4" eb="6">
      <t>テアテ</t>
    </rPh>
    <rPh sb="9" eb="11">
      <t>ゲツブン</t>
    </rPh>
    <rPh sb="15" eb="17">
      <t>シキュウ</t>
    </rPh>
    <rPh sb="22" eb="24">
      <t>バアイ</t>
    </rPh>
    <rPh sb="28" eb="30">
      <t>ゲツブン</t>
    </rPh>
    <rPh sb="31" eb="33">
      <t>カンサン</t>
    </rPh>
    <rPh sb="35" eb="37">
      <t>キンガク</t>
    </rPh>
    <rPh sb="38" eb="40">
      <t>ニュウリョク</t>
    </rPh>
    <rPh sb="42" eb="44">
      <t>ハスウ</t>
    </rPh>
    <rPh sb="45" eb="47">
      <t>サイゴ</t>
    </rPh>
    <rPh sb="48" eb="49">
      <t>ツキ</t>
    </rPh>
    <rPh sb="50" eb="51">
      <t>フク</t>
    </rPh>
    <phoneticPr fontId="4"/>
  </si>
  <si>
    <t>例）4月に6月定期券分45,310円が支給され、毎月は交通用具分2,000円が支給されている場合。</t>
    <rPh sb="0" eb="1">
      <t>レイ</t>
    </rPh>
    <rPh sb="3" eb="4">
      <t>ガツ</t>
    </rPh>
    <rPh sb="6" eb="7">
      <t>ツキ</t>
    </rPh>
    <rPh sb="7" eb="10">
      <t>テイキケン</t>
    </rPh>
    <rPh sb="10" eb="11">
      <t>ブン</t>
    </rPh>
    <rPh sb="17" eb="18">
      <t>エン</t>
    </rPh>
    <rPh sb="19" eb="21">
      <t>シキュウ</t>
    </rPh>
    <rPh sb="24" eb="26">
      <t>マイツキ</t>
    </rPh>
    <rPh sb="27" eb="29">
      <t>コウツウ</t>
    </rPh>
    <rPh sb="29" eb="31">
      <t>ヨウグ</t>
    </rPh>
    <rPh sb="31" eb="32">
      <t>ブン</t>
    </rPh>
    <rPh sb="37" eb="38">
      <t>エン</t>
    </rPh>
    <rPh sb="39" eb="41">
      <t>シキュウ</t>
    </rPh>
    <rPh sb="46" eb="48">
      <t>バアイ</t>
    </rPh>
    <phoneticPr fontId="4"/>
  </si>
  <si>
    <t>45,310円　÷　6月（1円未満切捨て）　+　2,000円　＝　9,551円</t>
    <rPh sb="6" eb="7">
      <t>エン</t>
    </rPh>
    <rPh sb="11" eb="12">
      <t>ツキ</t>
    </rPh>
    <rPh sb="14" eb="15">
      <t>エン</t>
    </rPh>
    <rPh sb="15" eb="17">
      <t>ミマン</t>
    </rPh>
    <rPh sb="17" eb="19">
      <t>キリス</t>
    </rPh>
    <rPh sb="29" eb="30">
      <t>エン</t>
    </rPh>
    <rPh sb="38" eb="39">
      <t>エン</t>
    </rPh>
    <phoneticPr fontId="4"/>
  </si>
  <si>
    <t>　・児童手当、在勤地内旅費、共済給付金、互助会給付金は含みません。</t>
    <rPh sb="2" eb="4">
      <t>ジドウ</t>
    </rPh>
    <rPh sb="4" eb="6">
      <t>テアテ</t>
    </rPh>
    <rPh sb="7" eb="9">
      <t>ザイキン</t>
    </rPh>
    <rPh sb="9" eb="10">
      <t>チ</t>
    </rPh>
    <rPh sb="10" eb="11">
      <t>ナイ</t>
    </rPh>
    <rPh sb="11" eb="13">
      <t>リョヒ</t>
    </rPh>
    <rPh sb="14" eb="16">
      <t>キョウサイ</t>
    </rPh>
    <rPh sb="16" eb="19">
      <t>キュウフキン</t>
    </rPh>
    <rPh sb="20" eb="23">
      <t>ゴジョカイ</t>
    </rPh>
    <rPh sb="23" eb="26">
      <t>キュウフキン</t>
    </rPh>
    <rPh sb="27" eb="28">
      <t>フク</t>
    </rPh>
    <phoneticPr fontId="4"/>
  </si>
  <si>
    <t xml:space="preserve">    ・追給・戻入があった場合は、その報酬が本来支払われる又は返還すべき月で調整してください。</t>
    <rPh sb="5" eb="7">
      <t>ツイキュウ</t>
    </rPh>
    <rPh sb="8" eb="10">
      <t>レイニュウ</t>
    </rPh>
    <rPh sb="14" eb="16">
      <t>バアイ</t>
    </rPh>
    <rPh sb="20" eb="22">
      <t>ホウシュウ</t>
    </rPh>
    <rPh sb="23" eb="25">
      <t>ホンライ</t>
    </rPh>
    <rPh sb="25" eb="27">
      <t>シハラ</t>
    </rPh>
    <rPh sb="30" eb="31">
      <t>マタ</t>
    </rPh>
    <rPh sb="32" eb="34">
      <t>ヘンカン</t>
    </rPh>
    <rPh sb="37" eb="38">
      <t>ツキ</t>
    </rPh>
    <rPh sb="39" eb="41">
      <t>チョウセイ</t>
    </rPh>
    <phoneticPr fontId="4"/>
  </si>
  <si>
    <t>【標準報酬の月額の比較】</t>
    <rPh sb="1" eb="3">
      <t>ヒョウジュン</t>
    </rPh>
    <rPh sb="3" eb="5">
      <t>ホウシュウ</t>
    </rPh>
    <rPh sb="6" eb="8">
      <t>ゲツガク</t>
    </rPh>
    <rPh sb="9" eb="11">
      <t>ヒカク</t>
    </rPh>
    <phoneticPr fontId="4"/>
  </si>
  <si>
    <t>年間報酬の平均による標準報酬</t>
    <rPh sb="0" eb="2">
      <t>ネンカン</t>
    </rPh>
    <rPh sb="2" eb="4">
      <t>ホウシュウ</t>
    </rPh>
    <rPh sb="5" eb="7">
      <t>ヘイキン</t>
    </rPh>
    <rPh sb="10" eb="12">
      <t>ヒョウジュン</t>
    </rPh>
    <rPh sb="12" eb="14">
      <t>ホウシュウ</t>
    </rPh>
    <phoneticPr fontId="4"/>
  </si>
  <si>
    <t>厚生年金</t>
    <rPh sb="0" eb="2">
      <t>コウセイ</t>
    </rPh>
    <rPh sb="2" eb="4">
      <t>ネンキン</t>
    </rPh>
    <phoneticPr fontId="4"/>
  </si>
  <si>
    <t>退職等年金給付</t>
    <rPh sb="0" eb="2">
      <t>タイショク</t>
    </rPh>
    <rPh sb="2" eb="3">
      <t>トウ</t>
    </rPh>
    <rPh sb="3" eb="5">
      <t>ネンキン</t>
    </rPh>
    <rPh sb="5" eb="7">
      <t>キュウフ</t>
    </rPh>
    <phoneticPr fontId="4"/>
  </si>
  <si>
    <t>短期給付</t>
    <rPh sb="0" eb="2">
      <t>タンキ</t>
    </rPh>
    <rPh sb="2" eb="4">
      <t>キュウフ</t>
    </rPh>
    <phoneticPr fontId="4"/>
  </si>
  <si>
    <t>等級</t>
    <rPh sb="0" eb="2">
      <t>トウキュウ</t>
    </rPh>
    <phoneticPr fontId="4"/>
  </si>
  <si>
    <t>月額</t>
    <rPh sb="0" eb="2">
      <t>ゲツガク</t>
    </rPh>
    <phoneticPr fontId="4"/>
  </si>
  <si>
    <t>円</t>
    <rPh sb="0" eb="1">
      <t>エン</t>
    </rPh>
    <phoneticPr fontId="4"/>
  </si>
  <si>
    <t>固定的給与の変動月以後3か月の報酬の平均による標準報酬</t>
    <rPh sb="0" eb="5">
      <t>コテイテキキュウヨ</t>
    </rPh>
    <rPh sb="6" eb="8">
      <t>ヘンドウ</t>
    </rPh>
    <rPh sb="8" eb="9">
      <t>ツキ</t>
    </rPh>
    <rPh sb="9" eb="11">
      <t>イゴ</t>
    </rPh>
    <rPh sb="13" eb="14">
      <t>ゲツ</t>
    </rPh>
    <rPh sb="15" eb="17">
      <t>ホウシュウ</t>
    </rPh>
    <rPh sb="18" eb="20">
      <t>ヘイキン</t>
    </rPh>
    <rPh sb="23" eb="25">
      <t>ヒョウジュン</t>
    </rPh>
    <rPh sb="25" eb="27">
      <t>ホウシュウ</t>
    </rPh>
    <phoneticPr fontId="4"/>
  </si>
  <si>
    <t>←　配付された決定通知書と一致しているか確認して</t>
    <rPh sb="2" eb="4">
      <t>ハイフ</t>
    </rPh>
    <rPh sb="7" eb="9">
      <t>ケッテイ</t>
    </rPh>
    <rPh sb="9" eb="12">
      <t>ツウチショ</t>
    </rPh>
    <rPh sb="13" eb="15">
      <t>イッチ</t>
    </rPh>
    <rPh sb="20" eb="22">
      <t>カクニン</t>
    </rPh>
    <phoneticPr fontId="4"/>
  </si>
  <si>
    <t>←　ください。</t>
    <phoneticPr fontId="4"/>
  </si>
  <si>
    <t>2等級以上の差
（○又は×）</t>
    <rPh sb="1" eb="3">
      <t>トウキュウ</t>
    </rPh>
    <rPh sb="3" eb="5">
      <t>イジョウ</t>
    </rPh>
    <rPh sb="6" eb="7">
      <t>サ</t>
    </rPh>
    <rPh sb="10" eb="11">
      <t>マタ</t>
    </rPh>
    <phoneticPr fontId="4"/>
  </si>
  <si>
    <t>○の場合は、年間平均を用いた保険者算定又は随時改定の取消を申し出ることができます。</t>
    <rPh sb="2" eb="4">
      <t>バアイ</t>
    </rPh>
    <rPh sb="6" eb="8">
      <t>ネンカン</t>
    </rPh>
    <rPh sb="8" eb="10">
      <t>ヘイキン</t>
    </rPh>
    <rPh sb="11" eb="12">
      <t>モチ</t>
    </rPh>
    <rPh sb="14" eb="16">
      <t>ホケン</t>
    </rPh>
    <rPh sb="16" eb="17">
      <t>シャ</t>
    </rPh>
    <rPh sb="17" eb="19">
      <t>サンテイ</t>
    </rPh>
    <rPh sb="19" eb="20">
      <t>マタ</t>
    </rPh>
    <rPh sb="21" eb="23">
      <t>ズイジ</t>
    </rPh>
    <rPh sb="23" eb="25">
      <t>カイテイ</t>
    </rPh>
    <rPh sb="26" eb="28">
      <t>トリケシ</t>
    </rPh>
    <rPh sb="29" eb="30">
      <t>モウ</t>
    </rPh>
    <rPh sb="31" eb="32">
      <t>デ</t>
    </rPh>
    <phoneticPr fontId="4"/>
  </si>
  <si>
    <t>組合員証　
記号番号</t>
    <rPh sb="0" eb="3">
      <t>クミアイイン</t>
    </rPh>
    <rPh sb="3" eb="4">
      <t>ショウ</t>
    </rPh>
    <rPh sb="6" eb="8">
      <t>キゴウ</t>
    </rPh>
    <rPh sb="8" eb="10">
      <t>バンゴウ</t>
    </rPh>
    <phoneticPr fontId="4"/>
  </si>
  <si>
    <t>組合員氏名</t>
    <rPh sb="0" eb="3">
      <t>クミアイイン</t>
    </rPh>
    <rPh sb="3" eb="5">
      <t>シメイ</t>
    </rPh>
    <phoneticPr fontId="4"/>
  </si>
  <si>
    <t>所属</t>
    <rPh sb="0" eb="2">
      <t>ショゾク</t>
    </rPh>
    <phoneticPr fontId="4"/>
  </si>
  <si>
    <t>固定的給与</t>
    <rPh sb="0" eb="3">
      <t>コテイテキ</t>
    </rPh>
    <rPh sb="3" eb="5">
      <t>キュウヨ</t>
    </rPh>
    <phoneticPr fontId="4"/>
  </si>
  <si>
    <t>非固定的給与</t>
    <rPh sb="0" eb="1">
      <t>ヒ</t>
    </rPh>
    <rPh sb="1" eb="4">
      <t>コテイテキ</t>
    </rPh>
    <rPh sb="4" eb="6">
      <t>キュウヨ</t>
    </rPh>
    <phoneticPr fontId="4"/>
  </si>
  <si>
    <t>2等級以上の差</t>
    <rPh sb="1" eb="3">
      <t>トウキュウ</t>
    </rPh>
    <rPh sb="3" eb="5">
      <t>イジョウ</t>
    </rPh>
    <rPh sb="6" eb="7">
      <t>サ</t>
    </rPh>
    <phoneticPr fontId="4"/>
  </si>
  <si>
    <t>（ア）</t>
    <phoneticPr fontId="3"/>
  </si>
  <si>
    <t>（イ）</t>
    <phoneticPr fontId="3"/>
  </si>
  <si>
    <t>【標準報酬の月額の比較欄】</t>
    <rPh sb="1" eb="3">
      <t>ヒョウジュン</t>
    </rPh>
    <rPh sb="3" eb="5">
      <t>ホウシュウ</t>
    </rPh>
    <rPh sb="6" eb="8">
      <t>ゲツガク</t>
    </rPh>
    <rPh sb="9" eb="11">
      <t>ヒカク</t>
    </rPh>
    <rPh sb="11" eb="12">
      <t>ラン</t>
    </rPh>
    <phoneticPr fontId="4"/>
  </si>
  <si>
    <t>年間報酬の平均による標準報酬</t>
    <phoneticPr fontId="3"/>
  </si>
  <si>
    <t>【申立理由記載欄】</t>
    <rPh sb="1" eb="3">
      <t>モウシタテ</t>
    </rPh>
    <rPh sb="3" eb="5">
      <t>リユウ</t>
    </rPh>
    <rPh sb="5" eb="7">
      <t>キサイ</t>
    </rPh>
    <rPh sb="7" eb="8">
      <t>ラン</t>
    </rPh>
    <phoneticPr fontId="4"/>
  </si>
  <si>
    <t>　</t>
    <phoneticPr fontId="4"/>
  </si>
  <si>
    <t>　（あて先）名古屋市職員共済組合理事長</t>
    <rPh sb="4" eb="5">
      <t>サキ</t>
    </rPh>
    <rPh sb="6" eb="10">
      <t>ナゴヤシ</t>
    </rPh>
    <rPh sb="10" eb="12">
      <t>ショクイン</t>
    </rPh>
    <rPh sb="12" eb="14">
      <t>キョウサイ</t>
    </rPh>
    <rPh sb="14" eb="16">
      <t>クミアイ</t>
    </rPh>
    <rPh sb="16" eb="19">
      <t>リジチョウ</t>
    </rPh>
    <phoneticPr fontId="4"/>
  </si>
  <si>
    <t>住所又</t>
    <rPh sb="0" eb="2">
      <t>ジュウショ</t>
    </rPh>
    <rPh sb="2" eb="3">
      <t>マタ</t>
    </rPh>
    <phoneticPr fontId="3"/>
  </si>
  <si>
    <t>月</t>
    <rPh sb="0" eb="1">
      <t>ゲツ</t>
    </rPh>
    <phoneticPr fontId="3"/>
  </si>
  <si>
    <t>日</t>
    <rPh sb="0" eb="1">
      <t>ヒ</t>
    </rPh>
    <phoneticPr fontId="3"/>
  </si>
  <si>
    <t>申立者</t>
    <rPh sb="0" eb="2">
      <t>モウシタテ</t>
    </rPh>
    <rPh sb="2" eb="3">
      <t>シャ</t>
    </rPh>
    <phoneticPr fontId="3"/>
  </si>
  <si>
    <t>は所属</t>
    <rPh sb="1" eb="3">
      <t>ショゾク</t>
    </rPh>
    <phoneticPr fontId="3"/>
  </si>
  <si>
    <t>　</t>
    <phoneticPr fontId="3"/>
  </si>
  <si>
    <t>氏　名</t>
    <rPh sb="0" eb="1">
      <t>シ</t>
    </rPh>
    <rPh sb="2" eb="3">
      <t>ナ</t>
    </rPh>
    <phoneticPr fontId="3"/>
  </si>
  <si>
    <t>　上記の記載事項は、事実と相違ないものと認めます。</t>
    <rPh sb="1" eb="3">
      <t>ジョウキ</t>
    </rPh>
    <rPh sb="4" eb="6">
      <t>キサイ</t>
    </rPh>
    <rPh sb="6" eb="8">
      <t>ジコウ</t>
    </rPh>
    <rPh sb="10" eb="12">
      <t>ジジツ</t>
    </rPh>
    <rPh sb="13" eb="15">
      <t>ソウイ</t>
    </rPh>
    <rPh sb="20" eb="21">
      <t>ミト</t>
    </rPh>
    <phoneticPr fontId="4"/>
  </si>
  <si>
    <t>職　名</t>
    <rPh sb="0" eb="1">
      <t>ショク</t>
    </rPh>
    <rPh sb="2" eb="3">
      <t>ナ</t>
    </rPh>
    <phoneticPr fontId="3"/>
  </si>
  <si>
    <t>所属所長</t>
    <rPh sb="0" eb="2">
      <t>ショゾク</t>
    </rPh>
    <rPh sb="2" eb="3">
      <t>ショ</t>
    </rPh>
    <rPh sb="3" eb="4">
      <t>チョウ</t>
    </rPh>
    <phoneticPr fontId="3"/>
  </si>
  <si>
    <t>【注意事項】</t>
    <rPh sb="1" eb="3">
      <t>チュウイ</t>
    </rPh>
    <rPh sb="3" eb="5">
      <t>ジコウ</t>
    </rPh>
    <phoneticPr fontId="3"/>
  </si>
  <si>
    <t>・上記報酬額に正しい額が記入されているか必ず確認してください。</t>
    <rPh sb="1" eb="3">
      <t>ジョウキ</t>
    </rPh>
    <rPh sb="3" eb="6">
      <t>ホウシュウガク</t>
    </rPh>
    <rPh sb="7" eb="8">
      <t>タダ</t>
    </rPh>
    <rPh sb="10" eb="11">
      <t>ガク</t>
    </rPh>
    <rPh sb="12" eb="14">
      <t>キニュウ</t>
    </rPh>
    <rPh sb="20" eb="21">
      <t>カナラ</t>
    </rPh>
    <rPh sb="22" eb="24">
      <t>カクニン</t>
    </rPh>
    <phoneticPr fontId="3"/>
  </si>
  <si>
    <t>・標準報酬改定通知書の通知日から14日以内に所属所を通じて当組合にご提出ください。</t>
    <rPh sb="1" eb="3">
      <t>ヒョウジュン</t>
    </rPh>
    <rPh sb="3" eb="5">
      <t>ホウシュウ</t>
    </rPh>
    <rPh sb="5" eb="7">
      <t>カイテイ</t>
    </rPh>
    <rPh sb="7" eb="10">
      <t>ツウチショ</t>
    </rPh>
    <rPh sb="11" eb="13">
      <t>ツウチ</t>
    </rPh>
    <rPh sb="13" eb="14">
      <t>ビ</t>
    </rPh>
    <rPh sb="18" eb="19">
      <t>ニチ</t>
    </rPh>
    <rPh sb="19" eb="21">
      <t>イナイ</t>
    </rPh>
    <rPh sb="22" eb="24">
      <t>ショゾク</t>
    </rPh>
    <rPh sb="24" eb="25">
      <t>ショ</t>
    </rPh>
    <rPh sb="26" eb="27">
      <t>ツウ</t>
    </rPh>
    <rPh sb="29" eb="30">
      <t>トウ</t>
    </rPh>
    <rPh sb="30" eb="32">
      <t>クミアイ</t>
    </rPh>
    <rPh sb="34" eb="36">
      <t>テイシュツ</t>
    </rPh>
    <phoneticPr fontId="3"/>
  </si>
  <si>
    <t>申し出をする場合は、【印刷】申出書シートを印刷し、必要事項を記入のうえ、共済事務担当者に提出してください。</t>
    <rPh sb="0" eb="1">
      <t>モウ</t>
    </rPh>
    <rPh sb="2" eb="3">
      <t>デ</t>
    </rPh>
    <rPh sb="6" eb="8">
      <t>バアイ</t>
    </rPh>
    <rPh sb="11" eb="13">
      <t>インサツ</t>
    </rPh>
    <rPh sb="14" eb="17">
      <t>モウシデショ</t>
    </rPh>
    <rPh sb="21" eb="23">
      <t>インサツ</t>
    </rPh>
    <rPh sb="25" eb="27">
      <t>ヒツヨウ</t>
    </rPh>
    <rPh sb="27" eb="29">
      <t>ジコウ</t>
    </rPh>
    <rPh sb="30" eb="32">
      <t>キニュウ</t>
    </rPh>
    <rPh sb="36" eb="38">
      <t>キョウサイ</t>
    </rPh>
    <rPh sb="38" eb="40">
      <t>ジム</t>
    </rPh>
    <rPh sb="40" eb="43">
      <t>タントウシャ</t>
    </rPh>
    <rPh sb="44" eb="46">
      <t>テイシュツ</t>
    </rPh>
    <phoneticPr fontId="4"/>
  </si>
  <si>
    <t>標準月額（以上～）</t>
    <rPh sb="0" eb="2">
      <t>ヒョウジュン</t>
    </rPh>
    <rPh sb="2" eb="4">
      <t>ゲツガク</t>
    </rPh>
    <rPh sb="5" eb="7">
      <t>イジョウ</t>
    </rPh>
    <phoneticPr fontId="1"/>
  </si>
  <si>
    <t>短期等級</t>
    <rPh sb="0" eb="2">
      <t>タンキ</t>
    </rPh>
    <rPh sb="2" eb="4">
      <t>トウキュウ</t>
    </rPh>
    <phoneticPr fontId="2"/>
  </si>
  <si>
    <t>標準報酬の月額</t>
    <rPh sb="0" eb="2">
      <t>ヒョウジュン</t>
    </rPh>
    <rPh sb="2" eb="4">
      <t>ホウシュウ</t>
    </rPh>
    <rPh sb="5" eb="7">
      <t>ゲツガク</t>
    </rPh>
    <phoneticPr fontId="2"/>
  </si>
  <si>
    <t>厚年・退職</t>
    <rPh sb="0" eb="1">
      <t>コウ</t>
    </rPh>
    <rPh sb="1" eb="2">
      <t>ネン</t>
    </rPh>
    <rPh sb="3" eb="5">
      <t>タイショク</t>
    </rPh>
    <phoneticPr fontId="1"/>
  </si>
  <si>
    <t>年間報酬の平均で算定することの申立書（定時決定用）</t>
    <rPh sb="0" eb="2">
      <t>ネンカン</t>
    </rPh>
    <rPh sb="2" eb="4">
      <t>ホウシュウ</t>
    </rPh>
    <rPh sb="5" eb="7">
      <t>ヘイキン</t>
    </rPh>
    <rPh sb="8" eb="10">
      <t>サンテイ</t>
    </rPh>
    <rPh sb="15" eb="18">
      <t>モウシタテショ</t>
    </rPh>
    <rPh sb="18" eb="19">
      <t>ヨウ</t>
    </rPh>
    <rPh sb="19" eb="21">
      <t>テイジ</t>
    </rPh>
    <rPh sb="21" eb="23">
      <t>ケッテイ</t>
    </rPh>
    <phoneticPr fontId="4"/>
  </si>
  <si>
    <t>月</t>
    <rPh sb="0" eb="1">
      <t>ガツ</t>
    </rPh>
    <phoneticPr fontId="3"/>
  </si>
  <si>
    <t>２．前年7月から当年6月までの給与明細を基に、網掛けの項目を入力してください。</t>
    <phoneticPr fontId="3"/>
  </si>
  <si>
    <t>前年7月～当年6月
の合計額</t>
    <phoneticPr fontId="4"/>
  </si>
  <si>
    <t>前年7月～当年6月
の平均額</t>
    <phoneticPr fontId="4"/>
  </si>
  <si>
    <t>当年4月～6月の
合計額</t>
    <rPh sb="0" eb="2">
      <t>トウネン</t>
    </rPh>
    <rPh sb="3" eb="4">
      <t>ガツ</t>
    </rPh>
    <rPh sb="6" eb="7">
      <t>ガツ</t>
    </rPh>
    <rPh sb="9" eb="11">
      <t>ゴウケイ</t>
    </rPh>
    <rPh sb="11" eb="12">
      <t>ガク</t>
    </rPh>
    <phoneticPr fontId="1"/>
  </si>
  <si>
    <t>当年4月～6月の
平均額</t>
    <rPh sb="0" eb="2">
      <t>トウネン</t>
    </rPh>
    <rPh sb="3" eb="4">
      <t>ガツ</t>
    </rPh>
    <rPh sb="6" eb="7">
      <t>ガツ</t>
    </rPh>
    <rPh sb="9" eb="11">
      <t>ヘイキン</t>
    </rPh>
    <rPh sb="11" eb="12">
      <t>ガク</t>
    </rPh>
    <phoneticPr fontId="1"/>
  </si>
  <si>
    <t>円</t>
    <rPh sb="0" eb="1">
      <t>エン</t>
    </rPh>
    <phoneticPr fontId="3"/>
  </si>
  <si>
    <t>当年4月～6月の平均額</t>
    <rPh sb="0" eb="2">
      <t>トウネン</t>
    </rPh>
    <rPh sb="3" eb="4">
      <t>ガツ</t>
    </rPh>
    <rPh sb="6" eb="7">
      <t>ガツ</t>
    </rPh>
    <rPh sb="8" eb="10">
      <t>ヘイキン</t>
    </rPh>
    <rPh sb="10" eb="11">
      <t>ガク</t>
    </rPh>
    <phoneticPr fontId="4"/>
  </si>
  <si>
    <t>（ア）</t>
    <phoneticPr fontId="3"/>
  </si>
  <si>
    <t>（イ）</t>
    <phoneticPr fontId="3"/>
  </si>
  <si>
    <t>前年7月～6月の平均額</t>
    <phoneticPr fontId="4"/>
  </si>
  <si>
    <t>4月～6月報酬の平均による標準報酬</t>
    <phoneticPr fontId="3"/>
  </si>
  <si>
    <t>年間報酬チェックツール（定時決定用）</t>
    <rPh sb="0" eb="2">
      <t>ネンカン</t>
    </rPh>
    <rPh sb="2" eb="4">
      <t>ホウシュウ</t>
    </rPh>
    <rPh sb="12" eb="14">
      <t>テイジ</t>
    </rPh>
    <rPh sb="14" eb="16">
      <t>ケッテイ</t>
    </rPh>
    <rPh sb="16" eb="17">
      <t>ヨウ</t>
    </rPh>
    <phoneticPr fontId="4"/>
  </si>
  <si>
    <t>【前年７月～当年６月の報酬額欄】</t>
    <phoneticPr fontId="4"/>
  </si>
  <si>
    <t>地方公務員等共済組合法第43条第16項の保険者算定の規定により、年間報酬の平均で算定することを</t>
    <phoneticPr fontId="3"/>
  </si>
  <si>
    <t>影響があることも確認しました。     ※必ず□に✓を付してください。</t>
    <phoneticPr fontId="3"/>
  </si>
  <si>
    <t>希望します。なお、この申立により私が受ける年金や育児休業手当金、傷病手当金などの給付額に</t>
    <phoneticPr fontId="3"/>
  </si>
  <si>
    <t>R6.6</t>
    <phoneticPr fontId="3"/>
  </si>
  <si>
    <r>
      <t>①</t>
    </r>
    <r>
      <rPr>
        <u/>
        <sz val="9"/>
        <color theme="1"/>
        <rFont val="ＭＳ 明朝"/>
        <family val="1"/>
        <charset val="128"/>
      </rPr>
      <t>業務の性質上、季節的に報酬が変動する</t>
    </r>
    <r>
      <rPr>
        <sz val="9"/>
        <color theme="1"/>
        <rFont val="ＭＳ 明朝"/>
        <family val="1"/>
        <charset val="128"/>
      </rPr>
      <t>理由、②２等級以上の差が</t>
    </r>
    <r>
      <rPr>
        <u/>
        <sz val="9"/>
        <color theme="1"/>
        <rFont val="ＭＳ 明朝"/>
        <family val="1"/>
        <charset val="128"/>
      </rPr>
      <t>例年発生する</t>
    </r>
    <r>
      <rPr>
        <sz val="9"/>
        <color theme="1"/>
        <rFont val="ＭＳ 明朝"/>
        <family val="1"/>
        <charset val="128"/>
      </rPr>
      <t>ことが見込まれる理由について、</t>
    </r>
    <r>
      <rPr>
        <b/>
        <sz val="9"/>
        <color theme="1"/>
        <rFont val="ＭＳ 明朝"/>
        <family val="1"/>
        <charset val="128"/>
      </rPr>
      <t>詳しく</t>
    </r>
    <r>
      <rPr>
        <sz val="9"/>
        <color theme="1"/>
        <rFont val="ＭＳ 明朝"/>
        <family val="1"/>
        <charset val="128"/>
      </rPr>
      <t>記載してください。
　</t>
    </r>
    <rPh sb="45" eb="47">
      <t>リユウ</t>
    </rPh>
    <rPh sb="52" eb="53">
      <t>クワ</t>
    </rPh>
    <rPh sb="55" eb="57">
      <t>キサイ</t>
    </rPh>
    <phoneticPr fontId="4"/>
  </si>
  <si>
    <t>定時決定年月</t>
    <rPh sb="0" eb="2">
      <t>テイジ</t>
    </rPh>
    <rPh sb="2" eb="4">
      <t>ケッテイ</t>
    </rPh>
    <rPh sb="4" eb="5">
      <t>ネン</t>
    </rPh>
    <rPh sb="5" eb="6">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</si>
</sst>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scheme val="minor"/>
    </font>
    <font>
      <b/>
      <sz val="12"/>
      <color theme="1"/>
      <name val="游ゴシック"/>
      <family val="3"/>
      <charset val="128"/>
      <scheme val="minor"/>
    </font>
    <font>
      <sz val="6"/>
      <name val="游ゴシック"/>
      <family val="2"/>
      <charset val="128"/>
      <scheme val="minor"/>
    </font>
    <font>
      <sz val="6"/>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11"/>
      <color rgb="FFFF0000"/>
      <name val="游ゴシック"/>
      <family val="2"/>
      <scheme val="minor"/>
    </font>
    <font>
      <b/>
      <sz val="18"/>
      <color theme="1"/>
      <name val="ＭＳ ゴシック"/>
      <family val="3"/>
      <charset val="128"/>
    </font>
    <font>
      <sz val="14"/>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8"/>
      <color theme="1"/>
      <name val="ＭＳ 明朝"/>
      <family val="1"/>
      <charset val="128"/>
    </font>
    <font>
      <b/>
      <sz val="16"/>
      <color theme="1"/>
      <name val="ＭＳ 明朝"/>
      <family val="1"/>
      <charset val="128"/>
    </font>
    <font>
      <sz val="6"/>
      <color theme="0"/>
      <name val="ＭＳ 明朝"/>
      <family val="1"/>
      <charset val="128"/>
    </font>
    <font>
      <sz val="6"/>
      <color theme="1"/>
      <name val="ＭＳ 明朝"/>
      <family val="1"/>
      <charset val="128"/>
    </font>
    <font>
      <u/>
      <sz val="9"/>
      <color theme="1"/>
      <name val="ＭＳ 明朝"/>
      <family val="1"/>
      <charset val="128"/>
    </font>
    <font>
      <b/>
      <sz val="9"/>
      <color theme="1"/>
      <name val="ＭＳ 明朝"/>
      <family val="1"/>
      <charset val="128"/>
    </font>
    <font>
      <b/>
      <sz val="10"/>
      <color theme="1"/>
      <name val="ＭＳ 明朝"/>
      <family val="1"/>
      <charset val="128"/>
    </font>
    <font>
      <sz val="11"/>
      <color theme="1"/>
      <name val="游ゴシック"/>
      <family val="2"/>
      <charset val="128"/>
      <scheme val="minor"/>
    </font>
    <font>
      <sz val="11"/>
      <color theme="1"/>
      <name val="ＭＳ 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79995117038483843"/>
        <bgColor theme="0" tint="-4.9989318521683403E-2"/>
      </patternFill>
    </fill>
    <fill>
      <patternFill patternType="solid">
        <fgColor theme="9" tint="0.79995117038483843"/>
        <bgColor indexed="64"/>
      </patternFill>
    </fill>
    <fill>
      <patternFill patternType="solid">
        <fgColor theme="0"/>
        <bgColor theme="0"/>
      </patternFill>
    </fill>
  </fills>
  <borders count="61">
    <border>
      <left/>
      <right/>
      <top/>
      <bottom/>
      <diagonal/>
    </border>
    <border>
      <left style="hair">
        <color auto="1"/>
      </left>
      <right/>
      <top style="hair">
        <color auto="1"/>
      </top>
      <bottom/>
      <diagonal/>
    </border>
    <border>
      <left/>
      <right/>
      <top style="hair">
        <color auto="1"/>
      </top>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top/>
      <bottom style="hair">
        <color indexed="64"/>
      </bottom>
      <diagonal/>
    </border>
    <border>
      <left/>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bottom style="hair">
        <color indexed="64"/>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theme="1"/>
      </right>
      <top style="thin">
        <color indexed="64"/>
      </top>
      <bottom/>
      <diagonal/>
    </border>
    <border>
      <left/>
      <right/>
      <top style="thick">
        <color theme="1"/>
      </top>
      <bottom/>
      <diagonal/>
    </border>
    <border>
      <left style="thick">
        <color theme="1"/>
      </left>
      <right/>
      <top/>
      <bottom/>
      <diagonal/>
    </border>
    <border>
      <left/>
      <right/>
      <top style="hair">
        <color auto="1"/>
      </top>
      <bottom style="thick">
        <color theme="1"/>
      </bottom>
      <diagonal/>
    </border>
    <border>
      <left style="thick">
        <color theme="5"/>
      </left>
      <right/>
      <top style="hair">
        <color auto="1"/>
      </top>
      <bottom style="thick">
        <color theme="1"/>
      </bottom>
      <diagonal/>
    </border>
    <border>
      <left style="thick">
        <color theme="5"/>
      </left>
      <right/>
      <top style="hair">
        <color auto="1"/>
      </top>
      <bottom style="hair">
        <color auto="1"/>
      </bottom>
      <diagonal/>
    </border>
    <border>
      <left style="thick">
        <color theme="5"/>
      </left>
      <right/>
      <top style="thick">
        <color theme="5"/>
      </top>
      <bottom style="hair">
        <color indexed="64"/>
      </bottom>
      <diagonal/>
    </border>
    <border>
      <left/>
      <right/>
      <top style="thick">
        <color theme="5"/>
      </top>
      <bottom style="hair">
        <color indexed="64"/>
      </bottom>
      <diagonal/>
    </border>
    <border>
      <left style="thick">
        <color theme="5"/>
      </left>
      <right/>
      <top/>
      <bottom/>
      <diagonal/>
    </border>
    <border>
      <left/>
      <right/>
      <top style="hair">
        <color auto="1"/>
      </top>
      <bottom style="thick">
        <color theme="5"/>
      </bottom>
      <diagonal/>
    </border>
    <border>
      <left style="thick">
        <color theme="9" tint="-0.249977111117893"/>
      </left>
      <right/>
      <top style="hair">
        <color auto="1"/>
      </top>
      <bottom style="hair">
        <color auto="1"/>
      </bottom>
      <diagonal/>
    </border>
    <border>
      <left style="thick">
        <color theme="9" tint="-0.249977111117893"/>
      </left>
      <right/>
      <top style="hair">
        <color auto="1"/>
      </top>
      <bottom style="thick">
        <color theme="5"/>
      </bottom>
      <diagonal/>
    </border>
    <border>
      <left/>
      <right style="thick">
        <color theme="9" tint="-0.249977111117893"/>
      </right>
      <top style="hair">
        <color auto="1"/>
      </top>
      <bottom style="hair">
        <color auto="1"/>
      </bottom>
      <diagonal/>
    </border>
    <border>
      <left style="thick">
        <color theme="9" tint="-0.249977111117893"/>
      </left>
      <right/>
      <top style="thick">
        <color theme="9" tint="-0.249977111117893"/>
      </top>
      <bottom style="hair">
        <color indexed="64"/>
      </bottom>
      <diagonal/>
    </border>
    <border>
      <left/>
      <right/>
      <top style="thick">
        <color theme="9" tint="-0.249977111117893"/>
      </top>
      <bottom style="hair">
        <color indexed="64"/>
      </bottom>
      <diagonal/>
    </border>
    <border>
      <left style="thick">
        <color theme="9" tint="-0.249977111117893"/>
      </left>
      <right/>
      <top/>
      <bottom/>
      <diagonal/>
    </border>
    <border>
      <left style="medium">
        <color theme="1"/>
      </left>
      <right/>
      <top/>
      <bottom style="medium">
        <color theme="1"/>
      </bottom>
      <diagonal/>
    </border>
    <border>
      <left/>
      <right/>
      <top/>
      <bottom style="medium">
        <color theme="1"/>
      </bottom>
      <diagonal/>
    </border>
    <border>
      <left/>
      <right/>
      <top style="thick">
        <color theme="1"/>
      </top>
      <bottom style="medium">
        <color theme="1"/>
      </bottom>
      <diagonal/>
    </border>
    <border>
      <left/>
      <right/>
      <top style="thick">
        <color theme="1"/>
      </top>
      <bottom style="thin">
        <color auto="1"/>
      </bottom>
      <diagonal/>
    </border>
    <border>
      <left/>
      <right/>
      <top style="medium">
        <color theme="1"/>
      </top>
      <bottom/>
      <diagonal/>
    </border>
    <border>
      <left style="medium">
        <color theme="1"/>
      </left>
      <right/>
      <top style="medium">
        <color theme="1"/>
      </top>
      <bottom/>
      <diagonal/>
    </border>
    <border>
      <left style="thick">
        <color theme="1"/>
      </left>
      <right/>
      <top style="thick">
        <color theme="1"/>
      </top>
      <bottom/>
      <diagonal/>
    </border>
    <border>
      <left/>
      <right/>
      <top style="medium">
        <color theme="1"/>
      </top>
      <bottom style="thick">
        <color theme="1"/>
      </bottom>
      <diagonal/>
    </border>
    <border>
      <left style="thick">
        <color theme="1"/>
      </left>
      <right/>
      <top style="medium">
        <color theme="1"/>
      </top>
      <bottom style="thick">
        <color theme="1"/>
      </bottom>
      <diagonal/>
    </border>
    <border>
      <left/>
      <right style="medium">
        <color theme="1"/>
      </right>
      <top style="medium">
        <color theme="1"/>
      </top>
      <bottom style="thick">
        <color theme="1"/>
      </bottom>
      <diagonal/>
    </border>
    <border>
      <left/>
      <right style="medium">
        <color theme="1"/>
      </right>
      <top style="thick">
        <color theme="1"/>
      </top>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205">
    <xf numFmtId="0" fontId="0" fillId="0" borderId="0" xfId="0">
      <alignment vertical="center"/>
    </xf>
    <xf numFmtId="0" fontId="2" fillId="0" borderId="0" xfId="1" applyFont="1"/>
    <xf numFmtId="0" fontId="1" fillId="0" borderId="0" xfId="1"/>
    <xf numFmtId="0" fontId="6" fillId="0" borderId="0" xfId="1" applyFont="1"/>
    <xf numFmtId="0" fontId="1" fillId="0" borderId="0" xfId="1" applyFill="1"/>
    <xf numFmtId="0" fontId="7" fillId="0" borderId="0" xfId="1" applyFont="1" applyFill="1" applyAlignment="1">
      <alignment horizontal="center" vertical="center"/>
    </xf>
    <xf numFmtId="0" fontId="7" fillId="0" borderId="0" xfId="1" applyFont="1" applyFill="1" applyBorder="1" applyAlignment="1">
      <alignment horizontal="center" vertical="center"/>
    </xf>
    <xf numFmtId="0" fontId="8" fillId="0" borderId="0" xfId="1" applyFont="1" applyBorder="1" applyAlignment="1"/>
    <xf numFmtId="0" fontId="10" fillId="0" borderId="8" xfId="1" applyFont="1" applyFill="1" applyBorder="1"/>
    <xf numFmtId="0" fontId="10" fillId="0" borderId="10" xfId="1" applyFont="1" applyFill="1" applyBorder="1"/>
    <xf numFmtId="0" fontId="1" fillId="0" borderId="0" xfId="1" applyFont="1"/>
    <xf numFmtId="0" fontId="8" fillId="0" borderId="0" xfId="1" applyFont="1" applyBorder="1" applyAlignment="1">
      <alignment horizontal="center"/>
    </xf>
    <xf numFmtId="0" fontId="8" fillId="0" borderId="0" xfId="1" applyFont="1" applyFill="1" applyBorder="1" applyAlignment="1">
      <alignment horizontal="center"/>
    </xf>
    <xf numFmtId="0" fontId="8" fillId="0" borderId="0" xfId="1" applyFont="1" applyFill="1" applyBorder="1"/>
    <xf numFmtId="38" fontId="8" fillId="0" borderId="0" xfId="2" applyFont="1" applyFill="1" applyBorder="1" applyAlignment="1">
      <alignment horizontal="right"/>
    </xf>
    <xf numFmtId="38" fontId="8" fillId="0" borderId="0" xfId="2" applyFont="1" applyBorder="1" applyAlignment="1">
      <alignment horizontal="right"/>
    </xf>
    <xf numFmtId="0" fontId="12" fillId="0" borderId="0" xfId="1" applyFont="1"/>
    <xf numFmtId="0" fontId="8" fillId="0" borderId="0" xfId="1" applyFont="1" applyBorder="1" applyAlignment="1">
      <alignment horizontal="left"/>
    </xf>
    <xf numFmtId="0" fontId="8" fillId="0" borderId="0" xfId="1" applyFont="1" applyFill="1" applyBorder="1" applyAlignment="1">
      <alignment horizontal="left"/>
    </xf>
    <xf numFmtId="0" fontId="9" fillId="0" borderId="6" xfId="1" applyFont="1" applyBorder="1" applyAlignment="1"/>
    <xf numFmtId="0" fontId="9" fillId="0" borderId="10" xfId="1" applyFont="1" applyBorder="1" applyAlignment="1"/>
    <xf numFmtId="38" fontId="9" fillId="0" borderId="10" xfId="2" applyFont="1" applyBorder="1" applyAlignment="1"/>
    <xf numFmtId="0" fontId="1" fillId="0" borderId="0" xfId="1" applyAlignment="1">
      <alignment wrapText="1"/>
    </xf>
    <xf numFmtId="0" fontId="9" fillId="0" borderId="0" xfId="1" applyFont="1" applyAlignment="1"/>
    <xf numFmtId="0" fontId="15" fillId="0" borderId="0" xfId="1" applyFont="1" applyAlignment="1">
      <alignment vertical="center"/>
    </xf>
    <xf numFmtId="0" fontId="16" fillId="0" borderId="0" xfId="1" applyFont="1" applyAlignment="1">
      <alignment vertical="center"/>
    </xf>
    <xf numFmtId="38" fontId="0" fillId="0" borderId="0" xfId="2" applyFont="1" applyAlignment="1"/>
    <xf numFmtId="3" fontId="1" fillId="0" borderId="0" xfId="1" applyNumberFormat="1"/>
    <xf numFmtId="0" fontId="15" fillId="0" borderId="26" xfId="1" applyFont="1" applyBorder="1" applyAlignment="1" applyProtection="1">
      <alignment vertical="center"/>
    </xf>
    <xf numFmtId="0" fontId="15" fillId="0" borderId="0" xfId="1" applyFont="1" applyBorder="1" applyAlignment="1" applyProtection="1">
      <alignment vertical="center"/>
    </xf>
    <xf numFmtId="0" fontId="16" fillId="0" borderId="26" xfId="1" applyFont="1" applyBorder="1" applyAlignment="1" applyProtection="1">
      <alignment horizontal="center" vertical="center"/>
    </xf>
    <xf numFmtId="0" fontId="16" fillId="0" borderId="0" xfId="1" applyFont="1" applyBorder="1" applyAlignment="1" applyProtection="1">
      <alignment vertical="center"/>
    </xf>
    <xf numFmtId="0" fontId="16" fillId="0" borderId="0" xfId="1" applyFont="1" applyAlignment="1" applyProtection="1">
      <alignment vertical="center"/>
    </xf>
    <xf numFmtId="0" fontId="16" fillId="0" borderId="23" xfId="1" applyFont="1" applyBorder="1" applyAlignment="1" applyProtection="1">
      <alignment vertical="center"/>
    </xf>
    <xf numFmtId="0" fontId="16" fillId="0" borderId="27" xfId="1" applyFont="1" applyBorder="1" applyAlignment="1" applyProtection="1">
      <alignment horizontal="center" vertical="center"/>
    </xf>
    <xf numFmtId="0" fontId="16" fillId="0" borderId="28" xfId="1" applyFont="1" applyBorder="1" applyAlignment="1" applyProtection="1">
      <alignment vertical="center"/>
    </xf>
    <xf numFmtId="0" fontId="16" fillId="0" borderId="29" xfId="1" applyFont="1" applyBorder="1" applyAlignment="1" applyProtection="1">
      <alignment vertical="center"/>
    </xf>
    <xf numFmtId="0" fontId="15" fillId="0" borderId="0" xfId="1" applyFont="1" applyAlignment="1" applyProtection="1">
      <alignment vertical="center"/>
    </xf>
    <xf numFmtId="0" fontId="16" fillId="0" borderId="17" xfId="1" applyFont="1" applyFill="1" applyBorder="1" applyAlignment="1" applyProtection="1">
      <alignment vertical="center"/>
    </xf>
    <xf numFmtId="0" fontId="16" fillId="0" borderId="8" xfId="1" applyFont="1" applyFill="1" applyBorder="1" applyAlignment="1" applyProtection="1">
      <alignment vertical="center"/>
    </xf>
    <xf numFmtId="0" fontId="16" fillId="0" borderId="22" xfId="1" applyFont="1" applyFill="1" applyBorder="1" applyAlignment="1" applyProtection="1">
      <alignment vertical="center"/>
    </xf>
    <xf numFmtId="0" fontId="18" fillId="0" borderId="0" xfId="1" applyFont="1" applyBorder="1" applyAlignment="1" applyProtection="1">
      <alignment vertical="center" wrapText="1"/>
    </xf>
    <xf numFmtId="0" fontId="15" fillId="0" borderId="0" xfId="1" applyFont="1" applyBorder="1" applyProtection="1"/>
    <xf numFmtId="0" fontId="16" fillId="0" borderId="0" xfId="1" applyFont="1" applyBorder="1" applyAlignment="1" applyProtection="1">
      <alignment horizontal="center" vertical="center"/>
    </xf>
    <xf numFmtId="0" fontId="21" fillId="0" borderId="0" xfId="1" applyFont="1" applyAlignment="1" applyProtection="1">
      <alignment horizontal="right" vertical="top"/>
    </xf>
    <xf numFmtId="0" fontId="15" fillId="0" borderId="23" xfId="1" applyFont="1" applyBorder="1" applyAlignment="1" applyProtection="1">
      <alignment vertical="center"/>
    </xf>
    <xf numFmtId="38" fontId="15" fillId="0" borderId="14" xfId="2" applyFont="1" applyBorder="1" applyAlignment="1" applyProtection="1">
      <alignment vertical="center"/>
    </xf>
    <xf numFmtId="0" fontId="15" fillId="0" borderId="13" xfId="1" applyFont="1" applyFill="1" applyBorder="1" applyAlignment="1" applyProtection="1">
      <alignment horizontal="left" vertical="center" wrapText="1" shrinkToFit="1"/>
    </xf>
    <xf numFmtId="0" fontId="15" fillId="0" borderId="13" xfId="1" applyFont="1" applyFill="1" applyBorder="1" applyAlignment="1" applyProtection="1">
      <alignment horizontal="center" vertical="center"/>
    </xf>
    <xf numFmtId="38" fontId="15" fillId="0" borderId="13" xfId="2" applyFont="1" applyFill="1" applyBorder="1" applyAlignment="1" applyProtection="1">
      <alignment horizontal="right" vertical="center"/>
    </xf>
    <xf numFmtId="38" fontId="15" fillId="0" borderId="13" xfId="2" applyFont="1" applyFill="1" applyBorder="1" applyAlignment="1" applyProtection="1">
      <alignment vertical="center"/>
    </xf>
    <xf numFmtId="0" fontId="15" fillId="0" borderId="0" xfId="1" applyFont="1" applyBorder="1" applyAlignment="1" applyProtection="1">
      <alignment horizontal="left" vertical="center" shrinkToFit="1"/>
    </xf>
    <xf numFmtId="0" fontId="15" fillId="0" borderId="0" xfId="1" applyFont="1" applyBorder="1" applyAlignment="1" applyProtection="1">
      <alignment horizontal="center" vertical="center"/>
    </xf>
    <xf numFmtId="38" fontId="15" fillId="0" borderId="0" xfId="2" applyFont="1" applyBorder="1" applyAlignment="1" applyProtection="1">
      <alignment horizontal="right" vertical="center"/>
    </xf>
    <xf numFmtId="38" fontId="15" fillId="0" borderId="0" xfId="2" applyFont="1" applyBorder="1" applyAlignment="1" applyProtection="1">
      <alignment vertical="center"/>
    </xf>
    <xf numFmtId="0" fontId="21" fillId="0" borderId="0" xfId="1" applyFont="1" applyBorder="1" applyAlignment="1" applyProtection="1">
      <alignment horizontal="left" vertical="center"/>
    </xf>
    <xf numFmtId="0" fontId="9" fillId="0" borderId="0" xfId="1" applyFont="1" applyBorder="1" applyAlignment="1" applyProtection="1">
      <alignment horizontal="center" vertical="center"/>
    </xf>
    <xf numFmtId="38" fontId="21" fillId="0" borderId="0" xfId="2" applyFont="1" applyBorder="1" applyAlignment="1" applyProtection="1">
      <alignment horizontal="right" vertical="center"/>
    </xf>
    <xf numFmtId="0" fontId="15" fillId="0" borderId="24" xfId="1" applyFont="1" applyBorder="1" applyAlignment="1" applyProtection="1">
      <alignment vertical="center"/>
    </xf>
    <xf numFmtId="0" fontId="15" fillId="0" borderId="15" xfId="1" applyFont="1" applyBorder="1" applyAlignment="1" applyProtection="1">
      <alignment vertical="center"/>
    </xf>
    <xf numFmtId="0" fontId="15" fillId="0" borderId="25" xfId="1" applyFont="1" applyBorder="1" applyAlignment="1" applyProtection="1">
      <alignment vertical="center"/>
    </xf>
    <xf numFmtId="0" fontId="24" fillId="0" borderId="26" xfId="1" applyFont="1" applyBorder="1" applyAlignment="1" applyProtection="1">
      <alignment vertical="center"/>
    </xf>
    <xf numFmtId="0" fontId="16" fillId="0" borderId="26"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Alignment="1" applyProtection="1">
      <alignment horizontal="right" vertical="center"/>
    </xf>
    <xf numFmtId="0" fontId="15" fillId="0" borderId="18" xfId="1" applyFont="1" applyFill="1" applyBorder="1" applyAlignment="1" applyProtection="1">
      <alignment vertical="center"/>
    </xf>
    <xf numFmtId="0" fontId="15" fillId="0" borderId="20" xfId="1" applyFont="1" applyFill="1" applyBorder="1" applyAlignment="1" applyProtection="1">
      <alignment vertical="center"/>
    </xf>
    <xf numFmtId="0" fontId="15" fillId="0" borderId="30" xfId="1" applyFont="1" applyFill="1" applyBorder="1" applyAlignment="1" applyProtection="1">
      <alignment vertical="center"/>
    </xf>
    <xf numFmtId="0" fontId="15" fillId="0" borderId="0" xfId="1" applyFont="1" applyFill="1" applyBorder="1" applyAlignment="1" applyProtection="1">
      <alignment vertical="center"/>
    </xf>
    <xf numFmtId="0" fontId="15" fillId="0" borderId="33" xfId="1" applyFont="1" applyFill="1" applyBorder="1" applyAlignment="1" applyProtection="1">
      <alignment vertical="center"/>
    </xf>
    <xf numFmtId="0" fontId="15" fillId="0" borderId="0" xfId="1" applyFont="1" applyFill="1" applyBorder="1" applyAlignment="1" applyProtection="1">
      <alignment horizontal="center" vertical="center"/>
    </xf>
    <xf numFmtId="0" fontId="18" fillId="0" borderId="0" xfId="1" applyFont="1" applyFill="1" applyBorder="1" applyAlignment="1" applyProtection="1">
      <alignment vertical="center" wrapText="1"/>
    </xf>
    <xf numFmtId="38" fontId="8" fillId="0" borderId="0" xfId="1" applyNumberFormat="1" applyFont="1" applyFill="1" applyBorder="1" applyAlignment="1" applyProtection="1">
      <alignment vertical="center"/>
    </xf>
    <xf numFmtId="38" fontId="9" fillId="0" borderId="0" xfId="2" applyFont="1" applyFill="1" applyBorder="1" applyAlignment="1" applyProtection="1">
      <alignment vertical="center"/>
    </xf>
    <xf numFmtId="0" fontId="15" fillId="0" borderId="8" xfId="1" applyFont="1" applyBorder="1" applyAlignment="1" applyProtection="1">
      <alignment vertical="center"/>
    </xf>
    <xf numFmtId="0" fontId="15" fillId="0" borderId="2" xfId="1" applyFont="1" applyBorder="1" applyAlignment="1" applyProtection="1">
      <alignment vertical="center"/>
    </xf>
    <xf numFmtId="0" fontId="18" fillId="0" borderId="34" xfId="1" applyFont="1" applyFill="1" applyBorder="1" applyAlignment="1" applyProtection="1">
      <alignment vertical="center" wrapText="1"/>
    </xf>
    <xf numFmtId="0" fontId="15" fillId="0" borderId="36" xfId="1" applyFont="1" applyBorder="1" applyAlignment="1">
      <alignment vertical="center"/>
    </xf>
    <xf numFmtId="0" fontId="15" fillId="0" borderId="41" xfId="1" applyFont="1" applyBorder="1" applyAlignment="1" applyProtection="1">
      <alignment vertical="center"/>
    </xf>
    <xf numFmtId="0" fontId="15" fillId="0" borderId="42" xfId="1" applyFont="1" applyBorder="1" applyAlignment="1" applyProtection="1">
      <alignment vertical="center"/>
    </xf>
    <xf numFmtId="0" fontId="15" fillId="0" borderId="17" xfId="1" applyFont="1" applyBorder="1" applyAlignment="1" applyProtection="1">
      <alignment vertical="center"/>
    </xf>
    <xf numFmtId="0" fontId="15" fillId="0" borderId="46" xfId="1" applyFont="1" applyBorder="1" applyAlignment="1" applyProtection="1">
      <alignment vertical="center"/>
    </xf>
    <xf numFmtId="0" fontId="15" fillId="0" borderId="48" xfId="1" applyFont="1" applyBorder="1" applyAlignment="1" applyProtection="1">
      <alignment vertical="center"/>
    </xf>
    <xf numFmtId="0" fontId="15" fillId="0" borderId="49" xfId="1" applyFont="1" applyBorder="1" applyAlignment="1" applyProtection="1">
      <alignment vertical="center"/>
    </xf>
    <xf numFmtId="0" fontId="15" fillId="0" borderId="53" xfId="1" applyFont="1" applyBorder="1" applyAlignment="1" applyProtection="1">
      <alignment vertical="center"/>
    </xf>
    <xf numFmtId="0" fontId="15" fillId="0" borderId="28" xfId="1" applyFont="1" applyBorder="1" applyAlignment="1" applyProtection="1">
      <alignment vertical="center"/>
    </xf>
    <xf numFmtId="0" fontId="15" fillId="4" borderId="52" xfId="1" applyFont="1" applyFill="1" applyBorder="1" applyAlignment="1" applyProtection="1">
      <alignment horizontal="left" vertical="center" wrapText="1"/>
    </xf>
    <xf numFmtId="0" fontId="15" fillId="0" borderId="0" xfId="1" applyFont="1" applyBorder="1" applyAlignment="1">
      <alignment vertical="center"/>
    </xf>
    <xf numFmtId="0" fontId="15" fillId="6" borderId="54" xfId="1" applyFont="1" applyFill="1" applyBorder="1" applyAlignment="1" applyProtection="1">
      <alignment horizontal="left"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38" fontId="9" fillId="2" borderId="7" xfId="2" applyFont="1" applyFill="1" applyBorder="1" applyAlignment="1" applyProtection="1">
      <alignment horizontal="right"/>
      <protection locked="0"/>
    </xf>
    <xf numFmtId="38" fontId="9" fillId="2" borderId="8" xfId="2" applyFont="1" applyFill="1" applyBorder="1" applyAlignment="1" applyProtection="1">
      <alignment horizontal="right"/>
      <protection locked="0"/>
    </xf>
    <xf numFmtId="38" fontId="9" fillId="2" borderId="10" xfId="2" applyFont="1" applyFill="1" applyBorder="1" applyAlignment="1" applyProtection="1">
      <alignment horizontal="right"/>
      <protection locked="0"/>
    </xf>
    <xf numFmtId="38" fontId="9" fillId="0" borderId="7" xfId="2" applyFont="1" applyBorder="1" applyAlignment="1">
      <alignment horizontal="right"/>
    </xf>
    <xf numFmtId="38" fontId="9" fillId="0" borderId="8" xfId="2" applyFont="1" applyBorder="1" applyAlignment="1">
      <alignment horizontal="right"/>
    </xf>
    <xf numFmtId="38" fontId="9" fillId="0" borderId="10" xfId="2" applyFont="1" applyBorder="1" applyAlignment="1">
      <alignment horizontal="right"/>
    </xf>
    <xf numFmtId="0" fontId="5" fillId="0" borderId="0" xfId="1" applyFont="1" applyAlignment="1">
      <alignment horizontal="left" wrapText="1"/>
    </xf>
    <xf numFmtId="0" fontId="7" fillId="0" borderId="0" xfId="1" applyFont="1" applyAlignment="1">
      <alignment horizontal="center" vertical="center"/>
    </xf>
    <xf numFmtId="0" fontId="7" fillId="0" borderId="0" xfId="1" applyFont="1" applyBorder="1" applyAlignment="1">
      <alignment horizontal="center" vertical="center"/>
    </xf>
    <xf numFmtId="0" fontId="7" fillId="2" borderId="0"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5" fillId="0" borderId="0" xfId="1" applyFont="1" applyFill="1" applyAlignment="1">
      <alignment horizontal="left"/>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 fillId="0" borderId="3" xfId="1" applyBorder="1" applyAlignment="1">
      <alignment horizontal="center"/>
    </xf>
    <xf numFmtId="0" fontId="9" fillId="0" borderId="4" xfId="1" applyFont="1" applyBorder="1" applyAlignment="1">
      <alignment horizontal="center" vertical="center"/>
    </xf>
    <xf numFmtId="0" fontId="9" fillId="0" borderId="9" xfId="1" applyFont="1" applyBorder="1" applyAlignment="1">
      <alignment horizontal="center"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0" fillId="0" borderId="7" xfId="1" applyFont="1" applyBorder="1" applyAlignment="1">
      <alignment horizontal="center"/>
    </xf>
    <xf numFmtId="0" fontId="10" fillId="0" borderId="8" xfId="1" applyFont="1" applyBorder="1" applyAlignment="1">
      <alignment horizontal="center"/>
    </xf>
    <xf numFmtId="0" fontId="10" fillId="0" borderId="8" xfId="1" applyFont="1" applyFill="1" applyBorder="1" applyAlignment="1">
      <alignment horizontal="center"/>
    </xf>
    <xf numFmtId="0" fontId="9" fillId="0" borderId="3" xfId="1" applyFont="1" applyBorder="1" applyAlignment="1">
      <alignment horizontal="center"/>
    </xf>
    <xf numFmtId="0" fontId="10" fillId="0" borderId="3" xfId="1" applyFont="1" applyBorder="1" applyAlignment="1">
      <alignment horizontal="center" vertical="center" wrapText="1"/>
    </xf>
    <xf numFmtId="0" fontId="9" fillId="0" borderId="8" xfId="1" applyFont="1" applyBorder="1" applyAlignment="1">
      <alignment horizontal="center"/>
    </xf>
    <xf numFmtId="38" fontId="9" fillId="0" borderId="3" xfId="2" applyFont="1" applyBorder="1" applyAlignment="1">
      <alignment horizontal="right"/>
    </xf>
    <xf numFmtId="0" fontId="9" fillId="0" borderId="7" xfId="1" applyFont="1" applyBorder="1" applyAlignment="1">
      <alignment horizontal="center"/>
    </xf>
    <xf numFmtId="0" fontId="9" fillId="0" borderId="10" xfId="1" applyFont="1" applyBorder="1" applyAlignment="1">
      <alignment horizontal="center"/>
    </xf>
    <xf numFmtId="0" fontId="9" fillId="0" borderId="2" xfId="1" applyFont="1" applyBorder="1" applyAlignment="1">
      <alignment horizontal="center"/>
    </xf>
    <xf numFmtId="0" fontId="9" fillId="0" borderId="7" xfId="1" applyFont="1" applyBorder="1" applyAlignment="1">
      <alignment horizont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10" xfId="1" applyFont="1" applyBorder="1" applyAlignment="1">
      <alignment horizontal="center" vertical="center"/>
    </xf>
    <xf numFmtId="0" fontId="14" fillId="0" borderId="0" xfId="1" applyFont="1" applyAlignment="1" applyProtection="1">
      <alignment horizontal="center" vertical="center"/>
    </xf>
    <xf numFmtId="0" fontId="15" fillId="0" borderId="11" xfId="1" applyFont="1" applyBorder="1" applyAlignment="1" applyProtection="1">
      <alignment horizontal="center" vertical="center" wrapText="1"/>
    </xf>
    <xf numFmtId="0" fontId="15" fillId="0" borderId="11" xfId="1" applyFont="1" applyBorder="1" applyAlignment="1" applyProtection="1">
      <alignment horizontal="left" vertical="center"/>
    </xf>
    <xf numFmtId="0" fontId="15" fillId="0" borderId="11" xfId="1" applyFont="1" applyBorder="1" applyAlignment="1" applyProtection="1">
      <alignment horizontal="center" vertical="center"/>
    </xf>
    <xf numFmtId="0" fontId="15" fillId="0" borderId="11" xfId="1" applyFont="1" applyBorder="1" applyAlignment="1" applyProtection="1">
      <alignment horizontal="left" vertical="center" wrapText="1"/>
    </xf>
    <xf numFmtId="0" fontId="16" fillId="0" borderId="19" xfId="1" applyFont="1" applyBorder="1" applyAlignment="1" applyProtection="1">
      <alignment horizontal="center" vertical="center"/>
    </xf>
    <xf numFmtId="0" fontId="16" fillId="0" borderId="8" xfId="1" applyFont="1" applyBorder="1" applyAlignment="1" applyProtection="1">
      <alignment horizontal="center" vertical="center"/>
    </xf>
    <xf numFmtId="0" fontId="16" fillId="0" borderId="8" xfId="1" applyFont="1" applyFill="1" applyBorder="1" applyAlignment="1" applyProtection="1">
      <alignment horizontal="center" vertical="center"/>
    </xf>
    <xf numFmtId="38" fontId="15" fillId="0" borderId="19" xfId="2" applyFont="1" applyFill="1" applyBorder="1" applyAlignment="1" applyProtection="1">
      <alignment horizontal="right" vertical="center"/>
    </xf>
    <xf numFmtId="38" fontId="15" fillId="0" borderId="8" xfId="2" applyFont="1" applyFill="1" applyBorder="1" applyAlignment="1" applyProtection="1">
      <alignment horizontal="right" vertical="center"/>
    </xf>
    <xf numFmtId="38" fontId="15" fillId="0" borderId="44" xfId="2" applyFont="1" applyBorder="1" applyAlignment="1" applyProtection="1">
      <alignment horizontal="right" vertical="center"/>
    </xf>
    <xf numFmtId="38" fontId="15" fillId="0" borderId="8" xfId="2" applyFont="1" applyBorder="1" applyAlignment="1" applyProtection="1">
      <alignment horizontal="right" vertical="center"/>
    </xf>
    <xf numFmtId="0" fontId="15" fillId="0" borderId="12" xfId="1" applyFont="1" applyBorder="1" applyAlignment="1" applyProtection="1">
      <alignment horizontal="center" vertical="center"/>
    </xf>
    <xf numFmtId="0" fontId="15" fillId="0" borderId="1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15" xfId="1" applyFont="1" applyBorder="1" applyAlignment="1" applyProtection="1">
      <alignment horizontal="center" vertical="center"/>
    </xf>
    <xf numFmtId="0" fontId="15" fillId="0" borderId="25" xfId="1" applyFont="1" applyBorder="1" applyAlignment="1" applyProtection="1">
      <alignment horizontal="center" vertical="center"/>
    </xf>
    <xf numFmtId="0" fontId="16" fillId="0" borderId="16" xfId="1" applyFont="1" applyBorder="1" applyAlignment="1" applyProtection="1">
      <alignment horizontal="center" vertical="center"/>
    </xf>
    <xf numFmtId="0" fontId="16" fillId="0" borderId="17" xfId="1" applyFont="1" applyBorder="1" applyAlignment="1" applyProtection="1">
      <alignment horizontal="center" vertical="center"/>
    </xf>
    <xf numFmtId="0" fontId="16" fillId="0" borderId="17" xfId="1" applyFont="1" applyFill="1" applyBorder="1" applyAlignment="1" applyProtection="1">
      <alignment horizontal="center" vertical="center"/>
    </xf>
    <xf numFmtId="38" fontId="15" fillId="0" borderId="16" xfId="2" applyFont="1" applyFill="1" applyBorder="1" applyAlignment="1" applyProtection="1">
      <alignment horizontal="right" vertical="center"/>
    </xf>
    <xf numFmtId="38" fontId="15" fillId="0" borderId="17" xfId="2" applyFont="1" applyFill="1" applyBorder="1" applyAlignment="1" applyProtection="1">
      <alignment horizontal="right" vertical="center"/>
    </xf>
    <xf numFmtId="38" fontId="15" fillId="0" borderId="47" xfId="2" applyFont="1" applyBorder="1" applyAlignment="1" applyProtection="1">
      <alignment horizontal="right" vertical="center"/>
    </xf>
    <xf numFmtId="38" fontId="15" fillId="0" borderId="48" xfId="2" applyFont="1" applyBorder="1" applyAlignment="1" applyProtection="1">
      <alignment horizontal="right" vertical="center"/>
    </xf>
    <xf numFmtId="38" fontId="15" fillId="0" borderId="32" xfId="2" applyFont="1" applyFill="1" applyBorder="1" applyAlignment="1" applyProtection="1">
      <alignment horizontal="right" vertical="center"/>
    </xf>
    <xf numFmtId="38" fontId="15" fillId="0" borderId="6" xfId="2" applyFont="1" applyFill="1" applyBorder="1" applyAlignment="1" applyProtection="1">
      <alignment horizontal="right" vertical="center"/>
    </xf>
    <xf numFmtId="38" fontId="15" fillId="0" borderId="40" xfId="2" applyFont="1" applyBorder="1" applyAlignment="1" applyProtection="1">
      <alignment horizontal="right" vertical="center"/>
    </xf>
    <xf numFmtId="38" fontId="15" fillId="0" borderId="41" xfId="2" applyFont="1" applyBorder="1" applyAlignment="1" applyProtection="1">
      <alignment horizontal="right" vertical="center"/>
    </xf>
    <xf numFmtId="38" fontId="15" fillId="0" borderId="45" xfId="2" applyFont="1" applyBorder="1" applyAlignment="1" applyProtection="1">
      <alignment horizontal="right" vertical="center"/>
    </xf>
    <xf numFmtId="38" fontId="15" fillId="0" borderId="43" xfId="2" applyFont="1" applyBorder="1" applyAlignment="1" applyProtection="1">
      <alignment horizontal="right" vertical="center"/>
    </xf>
    <xf numFmtId="0" fontId="16" fillId="0" borderId="21"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2" xfId="1" applyFont="1" applyFill="1" applyBorder="1" applyAlignment="1" applyProtection="1">
      <alignment horizontal="center" vertical="center"/>
    </xf>
    <xf numFmtId="38" fontId="15" fillId="0" borderId="21" xfId="2" applyFont="1" applyFill="1" applyBorder="1" applyAlignment="1" applyProtection="1">
      <alignment horizontal="right" vertical="center"/>
    </xf>
    <xf numFmtId="38" fontId="15" fillId="0" borderId="22" xfId="2" applyFont="1" applyFill="1" applyBorder="1" applyAlignment="1" applyProtection="1">
      <alignment horizontal="right" vertical="center"/>
    </xf>
    <xf numFmtId="38" fontId="15" fillId="0" borderId="31" xfId="2" applyFont="1" applyFill="1" applyBorder="1" applyAlignment="1" applyProtection="1">
      <alignment horizontal="right" vertical="center"/>
    </xf>
    <xf numFmtId="38" fontId="15" fillId="0" borderId="2" xfId="2" applyFont="1" applyFill="1" applyBorder="1" applyAlignment="1" applyProtection="1">
      <alignment horizontal="right" vertical="center"/>
    </xf>
    <xf numFmtId="38" fontId="15" fillId="0" borderId="38" xfId="2" applyFont="1" applyBorder="1" applyAlignment="1" applyProtection="1">
      <alignment horizontal="right" vertical="center"/>
    </xf>
    <xf numFmtId="38" fontId="15" fillId="0" borderId="37" xfId="2" applyFont="1" applyBorder="1" applyAlignment="1" applyProtection="1">
      <alignment horizontal="right" vertical="center"/>
    </xf>
    <xf numFmtId="38" fontId="15" fillId="0" borderId="39" xfId="2" applyFont="1" applyBorder="1" applyAlignment="1" applyProtection="1">
      <alignment horizontal="right" vertical="center"/>
    </xf>
    <xf numFmtId="0" fontId="21" fillId="4" borderId="56" xfId="1" applyFont="1" applyFill="1" applyBorder="1" applyAlignment="1" applyProtection="1">
      <alignment horizontal="center" vertical="center" wrapText="1"/>
    </xf>
    <xf numFmtId="0" fontId="21" fillId="4" borderId="35" xfId="1" applyFont="1" applyFill="1" applyBorder="1" applyAlignment="1" applyProtection="1">
      <alignment horizontal="center" vertical="center" wrapText="1"/>
    </xf>
    <xf numFmtId="0" fontId="21" fillId="4" borderId="60" xfId="1" applyFont="1" applyFill="1" applyBorder="1" applyAlignment="1" applyProtection="1">
      <alignment horizontal="center" vertical="center" wrapText="1"/>
    </xf>
    <xf numFmtId="0" fontId="15" fillId="0" borderId="12" xfId="1" applyFont="1" applyBorder="1" applyAlignment="1" applyProtection="1">
      <alignment horizontal="center" vertical="center" wrapText="1"/>
    </xf>
    <xf numFmtId="0" fontId="15" fillId="0" borderId="13" xfId="1" applyFont="1" applyBorder="1" applyAlignment="1" applyProtection="1">
      <alignment horizontal="center" vertical="center" wrapText="1"/>
    </xf>
    <xf numFmtId="0" fontId="15" fillId="0" borderId="14" xfId="1" applyFont="1" applyBorder="1" applyAlignment="1" applyProtection="1">
      <alignment horizontal="center" vertical="center" wrapText="1"/>
    </xf>
    <xf numFmtId="38" fontId="26" fillId="6" borderId="55" xfId="3" applyFont="1" applyFill="1" applyBorder="1" applyAlignment="1" applyProtection="1">
      <alignment horizontal="right" vertical="center" wrapText="1"/>
    </xf>
    <xf numFmtId="38" fontId="26" fillId="6" borderId="54" xfId="3" applyFont="1" applyFill="1" applyBorder="1" applyAlignment="1" applyProtection="1">
      <alignment horizontal="right" vertical="center" wrapText="1"/>
    </xf>
    <xf numFmtId="0" fontId="19" fillId="0" borderId="27" xfId="1" applyFont="1" applyBorder="1" applyAlignment="1" applyProtection="1">
      <alignment horizontal="center" vertical="center"/>
    </xf>
    <xf numFmtId="0" fontId="19" fillId="0" borderId="28" xfId="1" applyFont="1" applyBorder="1" applyAlignment="1" applyProtection="1">
      <alignment horizontal="center" vertical="center"/>
    </xf>
    <xf numFmtId="0" fontId="19" fillId="0" borderId="29" xfId="1" applyFont="1" applyBorder="1" applyAlignment="1" applyProtection="1">
      <alignment horizontal="center" vertical="center"/>
    </xf>
    <xf numFmtId="38" fontId="26" fillId="4" borderId="50" xfId="3" applyFont="1" applyFill="1" applyBorder="1" applyAlignment="1" applyProtection="1">
      <alignment horizontal="right" vertical="center" wrapText="1"/>
    </xf>
    <xf numFmtId="38" fontId="26" fillId="4" borderId="51" xfId="3" applyFont="1" applyFill="1" applyBorder="1" applyAlignment="1" applyProtection="1">
      <alignment horizontal="right" vertical="center" wrapText="1"/>
    </xf>
    <xf numFmtId="0" fontId="15" fillId="0" borderId="0" xfId="1" applyFont="1" applyAlignment="1">
      <alignment horizontal="center" vertical="center"/>
    </xf>
    <xf numFmtId="0" fontId="21" fillId="6" borderId="58" xfId="1" applyFont="1" applyFill="1" applyBorder="1" applyAlignment="1" applyProtection="1">
      <alignment horizontal="center" vertical="center" wrapText="1"/>
    </xf>
    <xf numFmtId="0" fontId="21" fillId="6" borderId="57" xfId="1" applyFont="1" applyFill="1" applyBorder="1" applyAlignment="1" applyProtection="1">
      <alignment horizontal="center" vertical="center" wrapText="1"/>
    </xf>
    <xf numFmtId="0" fontId="21" fillId="6" borderId="59" xfId="1" applyFont="1" applyFill="1" applyBorder="1" applyAlignment="1" applyProtection="1">
      <alignment horizontal="center" vertical="center" wrapText="1"/>
    </xf>
    <xf numFmtId="38" fontId="20" fillId="0" borderId="53" xfId="2" applyFont="1" applyBorder="1" applyAlignment="1" applyProtection="1">
      <alignment horizontal="right" vertical="center"/>
    </xf>
    <xf numFmtId="0" fontId="15" fillId="3" borderId="12" xfId="1" applyFont="1" applyFill="1" applyBorder="1" applyAlignment="1" applyProtection="1">
      <alignment horizontal="center" vertical="center" shrinkToFit="1"/>
    </xf>
    <xf numFmtId="0" fontId="15" fillId="3" borderId="13" xfId="1" applyFont="1" applyFill="1" applyBorder="1" applyAlignment="1" applyProtection="1">
      <alignment horizontal="center" vertical="center" shrinkToFit="1"/>
    </xf>
    <xf numFmtId="0" fontId="15" fillId="5" borderId="13" xfId="1" applyFont="1" applyFill="1" applyBorder="1" applyAlignment="1" applyProtection="1">
      <alignment horizontal="left" vertical="center" shrinkToFit="1"/>
    </xf>
    <xf numFmtId="0" fontId="15" fillId="5" borderId="14" xfId="1" applyFont="1" applyFill="1" applyBorder="1" applyAlignment="1" applyProtection="1">
      <alignment horizontal="left" vertical="center" shrinkToFit="1"/>
    </xf>
    <xf numFmtId="38" fontId="15" fillId="0" borderId="11" xfId="2" applyFont="1" applyBorder="1" applyAlignment="1" applyProtection="1">
      <alignment horizontal="right" vertical="center"/>
    </xf>
    <xf numFmtId="38" fontId="15" fillId="0" borderId="12" xfId="2" applyFont="1" applyBorder="1" applyAlignment="1" applyProtection="1">
      <alignment horizontal="right" vertical="center"/>
    </xf>
    <xf numFmtId="0" fontId="9" fillId="0" borderId="11" xfId="1" applyFont="1" applyBorder="1" applyAlignment="1" applyProtection="1">
      <alignment horizontal="center" vertical="center"/>
    </xf>
    <xf numFmtId="0" fontId="16" fillId="0" borderId="24" xfId="1" applyFont="1" applyBorder="1" applyAlignment="1" applyProtection="1">
      <alignment horizontal="left" vertical="top" wrapText="1"/>
    </xf>
    <xf numFmtId="0" fontId="16" fillId="0" borderId="15" xfId="1" applyFont="1" applyBorder="1" applyAlignment="1" applyProtection="1">
      <alignment horizontal="left" vertical="top" wrapText="1"/>
    </xf>
    <xf numFmtId="0" fontId="16" fillId="0" borderId="25" xfId="1" applyFont="1" applyBorder="1" applyAlignment="1" applyProtection="1">
      <alignment horizontal="left" vertical="top" wrapText="1"/>
    </xf>
    <xf numFmtId="0" fontId="16" fillId="0" borderId="26" xfId="1" applyFont="1" applyBorder="1" applyAlignment="1" applyProtection="1">
      <alignment horizontal="left" vertical="top" wrapText="1"/>
    </xf>
    <xf numFmtId="0" fontId="16" fillId="0" borderId="0" xfId="1" applyFont="1" applyBorder="1" applyAlignment="1" applyProtection="1">
      <alignment horizontal="left" vertical="top" wrapText="1"/>
    </xf>
    <xf numFmtId="0" fontId="16" fillId="0" borderId="23" xfId="1" applyFont="1" applyBorder="1" applyAlignment="1" applyProtection="1">
      <alignment horizontal="left" vertical="top" wrapText="1"/>
    </xf>
    <xf numFmtId="0" fontId="16" fillId="0" borderId="27" xfId="1" applyFont="1" applyBorder="1" applyAlignment="1" applyProtection="1">
      <alignment horizontal="left" vertical="top" wrapText="1"/>
    </xf>
    <xf numFmtId="0" fontId="16" fillId="0" borderId="28" xfId="1" applyFont="1" applyBorder="1" applyAlignment="1" applyProtection="1">
      <alignment horizontal="left" vertical="top" wrapText="1"/>
    </xf>
    <xf numFmtId="0" fontId="16" fillId="0" borderId="29" xfId="1" applyFont="1" applyBorder="1" applyAlignment="1" applyProtection="1">
      <alignment horizontal="left" vertical="top" wrapText="1"/>
    </xf>
    <xf numFmtId="0" fontId="15" fillId="6" borderId="12" xfId="1" applyFont="1" applyFill="1" applyBorder="1" applyAlignment="1" applyProtection="1">
      <alignment horizontal="center" vertical="center" shrinkToFit="1"/>
    </xf>
    <xf numFmtId="0" fontId="15" fillId="6" borderId="13" xfId="1" applyFont="1" applyFill="1" applyBorder="1" applyAlignment="1" applyProtection="1">
      <alignment horizontal="center" vertical="center" shrinkToFit="1"/>
    </xf>
    <xf numFmtId="0" fontId="16" fillId="6" borderId="13" xfId="1" applyFont="1" applyFill="1" applyBorder="1" applyAlignment="1" applyProtection="1">
      <alignment horizontal="left" vertical="center" wrapText="1" shrinkToFit="1"/>
    </xf>
    <xf numFmtId="0" fontId="16" fillId="6" borderId="13" xfId="1" applyFont="1" applyFill="1" applyBorder="1" applyAlignment="1" applyProtection="1">
      <alignment horizontal="left" vertical="center" shrinkToFit="1"/>
    </xf>
    <xf numFmtId="0" fontId="16" fillId="6" borderId="14" xfId="1" applyFont="1" applyFill="1" applyBorder="1" applyAlignment="1" applyProtection="1">
      <alignment horizontal="left" vertical="center" shrinkToFit="1"/>
    </xf>
  </cellXfs>
  <cellStyles count="4">
    <cellStyle name="桁区切り" xfId="3" builtinId="6"/>
    <cellStyle name="桁区切り 2" xfId="2" xr:uid="{1A13E09F-314D-4A93-AABE-A9C58C510C48}"/>
    <cellStyle name="標準" xfId="0" builtinId="0"/>
    <cellStyle name="標準 2" xfId="1" xr:uid="{AD32C813-FB76-46F2-93D9-4C73A88E4D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60158</xdr:colOff>
      <xdr:row>42</xdr:row>
      <xdr:rowOff>115302</xdr:rowOff>
    </xdr:from>
    <xdr:to>
      <xdr:col>1</xdr:col>
      <xdr:colOff>140369</xdr:colOff>
      <xdr:row>44</xdr:row>
      <xdr:rowOff>45119</xdr:rowOff>
    </xdr:to>
    <xdr:sp macro="" textlink="">
      <xdr:nvSpPr>
        <xdr:cNvPr id="2" name="正方形/長方形 1">
          <a:extLst>
            <a:ext uri="{FF2B5EF4-FFF2-40B4-BE49-F238E27FC236}">
              <a16:creationId xmlns:a16="http://schemas.microsoft.com/office/drawing/2014/main" id="{9C5BA852-015A-4DAB-8E69-BAFBECA8266E}"/>
            </a:ext>
          </a:extLst>
        </xdr:cNvPr>
        <xdr:cNvSpPr/>
      </xdr:nvSpPr>
      <xdr:spPr>
        <a:xfrm>
          <a:off x="60158" y="7316202"/>
          <a:ext cx="270711" cy="272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153968</xdr:colOff>
      <xdr:row>18</xdr:row>
      <xdr:rowOff>135995</xdr:rowOff>
    </xdr:from>
    <xdr:to>
      <xdr:col>23</xdr:col>
      <xdr:colOff>177012</xdr:colOff>
      <xdr:row>18</xdr:row>
      <xdr:rowOff>135995</xdr:rowOff>
    </xdr:to>
    <xdr:cxnSp macro="">
      <xdr:nvCxnSpPr>
        <xdr:cNvPr id="5" name="直線矢印コネクタ 4">
          <a:extLst>
            <a:ext uri="{FF2B5EF4-FFF2-40B4-BE49-F238E27FC236}">
              <a16:creationId xmlns:a16="http://schemas.microsoft.com/office/drawing/2014/main" id="{11EBEDC2-1CD0-4720-A602-3C6351C1BEFC}"/>
            </a:ext>
          </a:extLst>
        </xdr:cNvPr>
        <xdr:cNvCxnSpPr/>
      </xdr:nvCxnSpPr>
      <xdr:spPr>
        <a:xfrm>
          <a:off x="4326424" y="3077787"/>
          <a:ext cx="212701" cy="0"/>
        </a:xfrm>
        <a:prstGeom prst="straightConnector1">
          <a:avLst/>
        </a:prstGeom>
        <a:ln>
          <a:solidFill>
            <a:sysClr val="windowText" lastClr="000000"/>
          </a:solidFill>
          <a:headEnd type="non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153968</xdr:colOff>
      <xdr:row>19</xdr:row>
      <xdr:rowOff>135995</xdr:rowOff>
    </xdr:from>
    <xdr:to>
      <xdr:col>23</xdr:col>
      <xdr:colOff>177012</xdr:colOff>
      <xdr:row>19</xdr:row>
      <xdr:rowOff>135995</xdr:rowOff>
    </xdr:to>
    <xdr:cxnSp macro="">
      <xdr:nvCxnSpPr>
        <xdr:cNvPr id="10" name="直線矢印コネクタ 9">
          <a:extLst>
            <a:ext uri="{FF2B5EF4-FFF2-40B4-BE49-F238E27FC236}">
              <a16:creationId xmlns:a16="http://schemas.microsoft.com/office/drawing/2014/main" id="{15248A5D-254A-4C78-BCB2-6B1827058B50}"/>
            </a:ext>
          </a:extLst>
        </xdr:cNvPr>
        <xdr:cNvCxnSpPr/>
      </xdr:nvCxnSpPr>
      <xdr:spPr>
        <a:xfrm>
          <a:off x="4326424" y="3077787"/>
          <a:ext cx="212701" cy="0"/>
        </a:xfrm>
        <a:prstGeom prst="straightConnector1">
          <a:avLst/>
        </a:prstGeom>
        <a:ln>
          <a:solidFill>
            <a:sysClr val="windowText" lastClr="000000"/>
          </a:solidFill>
          <a:headEnd type="none" w="sm" len="sm"/>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3C85-009C-4C58-AC1D-7C40DB7927C5}">
  <sheetPr>
    <pageSetUpPr fitToPage="1"/>
  </sheetPr>
  <dimension ref="A1:AX44"/>
  <sheetViews>
    <sheetView tabSelected="1" workbookViewId="0">
      <selection activeCell="U28" sqref="U28"/>
    </sheetView>
  </sheetViews>
  <sheetFormatPr defaultColWidth="2.59765625" defaultRowHeight="18" x14ac:dyDescent="0.45"/>
  <cols>
    <col min="1" max="9" width="2.59765625" style="2"/>
    <col min="10" max="42" width="3" style="2" customWidth="1"/>
    <col min="43" max="16384" width="2.59765625" style="2"/>
  </cols>
  <sheetData>
    <row r="1" spans="1:46" ht="19.8" x14ac:dyDescent="0.5">
      <c r="A1" s="1" t="s">
        <v>83</v>
      </c>
    </row>
    <row r="3" spans="1:46" x14ac:dyDescent="0.45">
      <c r="A3" s="97" t="s">
        <v>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row>
    <row r="4" spans="1:46" ht="24" customHeight="1" x14ac:dyDescent="0.5">
      <c r="A4" s="3"/>
      <c r="B4" s="98" t="s">
        <v>90</v>
      </c>
      <c r="C4" s="98"/>
      <c r="D4" s="98"/>
      <c r="E4" s="98"/>
      <c r="F4" s="98"/>
      <c r="G4" s="98"/>
      <c r="H4" s="98"/>
      <c r="I4" s="98" t="s">
        <v>1</v>
      </c>
      <c r="J4" s="99"/>
      <c r="K4" s="100">
        <v>6</v>
      </c>
      <c r="L4" s="100"/>
      <c r="M4" s="99" t="s">
        <v>2</v>
      </c>
      <c r="N4" s="99"/>
      <c r="O4" s="101">
        <v>9</v>
      </c>
      <c r="P4" s="101"/>
      <c r="Q4" s="99" t="s">
        <v>71</v>
      </c>
      <c r="R4" s="98"/>
    </row>
    <row r="5" spans="1:46" ht="24" customHeight="1" x14ac:dyDescent="0.45">
      <c r="B5" s="98"/>
      <c r="C5" s="98"/>
      <c r="D5" s="98"/>
      <c r="E5" s="98"/>
      <c r="F5" s="98"/>
      <c r="G5" s="98"/>
      <c r="H5" s="98"/>
      <c r="I5" s="98"/>
      <c r="J5" s="99"/>
      <c r="K5" s="100"/>
      <c r="L5" s="100"/>
      <c r="M5" s="99"/>
      <c r="N5" s="99"/>
      <c r="O5" s="101"/>
      <c r="P5" s="101"/>
      <c r="Q5" s="99"/>
      <c r="R5" s="98"/>
    </row>
    <row r="6" spans="1:46" ht="24" customHeight="1" x14ac:dyDescent="0.45">
      <c r="A6" s="4"/>
      <c r="B6" s="5"/>
      <c r="C6" s="5"/>
      <c r="D6" s="5"/>
      <c r="E6" s="5"/>
      <c r="F6" s="5"/>
      <c r="G6" s="5"/>
      <c r="H6" s="5"/>
      <c r="I6" s="5"/>
      <c r="J6" s="6"/>
      <c r="K6" s="6"/>
      <c r="L6" s="6"/>
      <c r="M6" s="6"/>
      <c r="N6" s="6"/>
      <c r="O6" s="6"/>
      <c r="P6" s="6"/>
      <c r="Q6" s="6"/>
      <c r="R6" s="5"/>
      <c r="S6" s="4"/>
      <c r="T6" s="4"/>
      <c r="U6" s="4"/>
    </row>
    <row r="7" spans="1:46" s="4" customFormat="1" x14ac:dyDescent="0.45">
      <c r="A7" s="102" t="s">
        <v>72</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row>
    <row r="8" spans="1:46" x14ac:dyDescent="0.45">
      <c r="A8" s="7" t="s">
        <v>3</v>
      </c>
    </row>
    <row r="9" spans="1:46" x14ac:dyDescent="0.45">
      <c r="B9" s="103" t="s">
        <v>4</v>
      </c>
      <c r="C9" s="104"/>
      <c r="D9" s="104"/>
      <c r="E9" s="104"/>
      <c r="F9" s="104"/>
      <c r="G9" s="104"/>
      <c r="H9" s="104"/>
      <c r="I9" s="104"/>
      <c r="J9" s="107" t="s">
        <v>5</v>
      </c>
      <c r="K9" s="107"/>
      <c r="L9" s="107"/>
      <c r="M9" s="107"/>
      <c r="N9" s="107"/>
      <c r="O9" s="107"/>
      <c r="P9" s="107"/>
      <c r="Q9" s="107"/>
      <c r="R9" s="107"/>
      <c r="S9" s="107"/>
      <c r="T9" s="107"/>
      <c r="U9" s="107"/>
      <c r="V9" s="107"/>
      <c r="W9" s="107"/>
      <c r="X9" s="107"/>
      <c r="Y9" s="107"/>
      <c r="Z9" s="107"/>
      <c r="AA9" s="107"/>
      <c r="AB9" s="107"/>
      <c r="AC9" s="107"/>
      <c r="AD9" s="107"/>
      <c r="AE9" s="107" t="s">
        <v>6</v>
      </c>
      <c r="AF9" s="107"/>
      <c r="AG9" s="107"/>
      <c r="AH9" s="107"/>
      <c r="AI9" s="107"/>
      <c r="AJ9" s="107"/>
      <c r="AK9" s="107"/>
      <c r="AL9" s="107"/>
      <c r="AM9" s="107"/>
      <c r="AN9" s="107"/>
      <c r="AO9" s="107"/>
      <c r="AP9" s="107"/>
      <c r="AQ9" s="104" t="s">
        <v>7</v>
      </c>
      <c r="AR9" s="104"/>
      <c r="AS9" s="104"/>
      <c r="AT9" s="108"/>
    </row>
    <row r="10" spans="1:46" ht="27" customHeight="1" x14ac:dyDescent="0.45">
      <c r="B10" s="105"/>
      <c r="C10" s="106"/>
      <c r="D10" s="106"/>
      <c r="E10" s="106"/>
      <c r="F10" s="106"/>
      <c r="G10" s="106"/>
      <c r="H10" s="106"/>
      <c r="I10" s="106"/>
      <c r="J10" s="89" t="s">
        <v>8</v>
      </c>
      <c r="K10" s="90"/>
      <c r="L10" s="90"/>
      <c r="M10" s="110" t="s">
        <v>9</v>
      </c>
      <c r="N10" s="111"/>
      <c r="O10" s="111"/>
      <c r="P10" s="89" t="s">
        <v>10</v>
      </c>
      <c r="Q10" s="90"/>
      <c r="R10" s="90"/>
      <c r="S10" s="89" t="s">
        <v>11</v>
      </c>
      <c r="T10" s="90"/>
      <c r="U10" s="90"/>
      <c r="V10" s="89" t="s">
        <v>12</v>
      </c>
      <c r="W10" s="90"/>
      <c r="X10" s="90"/>
      <c r="Y10" s="89" t="s">
        <v>13</v>
      </c>
      <c r="Z10" s="90"/>
      <c r="AA10" s="90"/>
      <c r="AB10" s="89" t="s">
        <v>14</v>
      </c>
      <c r="AC10" s="90"/>
      <c r="AD10" s="90"/>
      <c r="AE10" s="89" t="s">
        <v>15</v>
      </c>
      <c r="AF10" s="90"/>
      <c r="AG10" s="90"/>
      <c r="AH10" s="89" t="s">
        <v>16</v>
      </c>
      <c r="AI10" s="90"/>
      <c r="AJ10" s="90"/>
      <c r="AK10" s="89" t="s">
        <v>17</v>
      </c>
      <c r="AL10" s="90"/>
      <c r="AM10" s="90"/>
      <c r="AN10" s="89" t="s">
        <v>14</v>
      </c>
      <c r="AO10" s="90"/>
      <c r="AP10" s="90"/>
      <c r="AQ10" s="106"/>
      <c r="AR10" s="106"/>
      <c r="AS10" s="106"/>
      <c r="AT10" s="109"/>
    </row>
    <row r="11" spans="1:46" x14ac:dyDescent="0.45">
      <c r="B11" s="112" t="s">
        <v>18</v>
      </c>
      <c r="C11" s="113"/>
      <c r="D11" s="114">
        <f>K4-1</f>
        <v>5</v>
      </c>
      <c r="E11" s="114"/>
      <c r="F11" s="8" t="s">
        <v>19</v>
      </c>
      <c r="G11" s="114">
        <v>7</v>
      </c>
      <c r="H11" s="114"/>
      <c r="I11" s="9" t="s">
        <v>20</v>
      </c>
      <c r="J11" s="91">
        <v>312000</v>
      </c>
      <c r="K11" s="92"/>
      <c r="L11" s="93"/>
      <c r="M11" s="91">
        <v>0</v>
      </c>
      <c r="N11" s="92"/>
      <c r="O11" s="93"/>
      <c r="P11" s="91"/>
      <c r="Q11" s="92"/>
      <c r="R11" s="93"/>
      <c r="S11" s="91">
        <v>46800</v>
      </c>
      <c r="T11" s="92"/>
      <c r="U11" s="92"/>
      <c r="V11" s="91">
        <v>2500</v>
      </c>
      <c r="W11" s="92"/>
      <c r="X11" s="92"/>
      <c r="Y11" s="91">
        <v>9551</v>
      </c>
      <c r="Z11" s="92"/>
      <c r="AA11" s="93"/>
      <c r="AB11" s="91">
        <v>0</v>
      </c>
      <c r="AC11" s="92"/>
      <c r="AD11" s="92"/>
      <c r="AE11" s="91">
        <v>0</v>
      </c>
      <c r="AF11" s="92"/>
      <c r="AG11" s="92"/>
      <c r="AH11" s="91">
        <v>0</v>
      </c>
      <c r="AI11" s="92"/>
      <c r="AJ11" s="92"/>
      <c r="AK11" s="91">
        <v>0</v>
      </c>
      <c r="AL11" s="92"/>
      <c r="AM11" s="92"/>
      <c r="AN11" s="91">
        <v>0</v>
      </c>
      <c r="AO11" s="92"/>
      <c r="AP11" s="92"/>
      <c r="AQ11" s="94">
        <f>SUM(J11:AP11)</f>
        <v>370851</v>
      </c>
      <c r="AR11" s="95"/>
      <c r="AS11" s="95"/>
      <c r="AT11" s="96"/>
    </row>
    <row r="12" spans="1:46" x14ac:dyDescent="0.45">
      <c r="B12" s="112" t="s">
        <v>18</v>
      </c>
      <c r="C12" s="113"/>
      <c r="D12" s="114">
        <f>IF(G11=12,D11+1,D11)</f>
        <v>5</v>
      </c>
      <c r="E12" s="114"/>
      <c r="F12" s="8" t="s">
        <v>19</v>
      </c>
      <c r="G12" s="114">
        <f>IF(G11=12,1,G11+1)</f>
        <v>8</v>
      </c>
      <c r="H12" s="114"/>
      <c r="I12" s="9" t="s">
        <v>20</v>
      </c>
      <c r="J12" s="91">
        <v>312000</v>
      </c>
      <c r="K12" s="92"/>
      <c r="L12" s="93"/>
      <c r="M12" s="91">
        <v>0</v>
      </c>
      <c r="N12" s="92"/>
      <c r="O12" s="93"/>
      <c r="P12" s="91"/>
      <c r="Q12" s="92"/>
      <c r="R12" s="93"/>
      <c r="S12" s="91">
        <v>46800</v>
      </c>
      <c r="T12" s="92"/>
      <c r="U12" s="92"/>
      <c r="V12" s="91">
        <v>2500</v>
      </c>
      <c r="W12" s="92"/>
      <c r="X12" s="92"/>
      <c r="Y12" s="91">
        <v>9551</v>
      </c>
      <c r="Z12" s="92"/>
      <c r="AA12" s="93"/>
      <c r="AB12" s="91">
        <v>0</v>
      </c>
      <c r="AC12" s="92"/>
      <c r="AD12" s="92"/>
      <c r="AE12" s="91">
        <v>0</v>
      </c>
      <c r="AF12" s="92"/>
      <c r="AG12" s="92"/>
      <c r="AH12" s="91">
        <v>0</v>
      </c>
      <c r="AI12" s="92"/>
      <c r="AJ12" s="92"/>
      <c r="AK12" s="91">
        <v>0</v>
      </c>
      <c r="AL12" s="92"/>
      <c r="AM12" s="92"/>
      <c r="AN12" s="91">
        <v>0</v>
      </c>
      <c r="AO12" s="92"/>
      <c r="AP12" s="92"/>
      <c r="AQ12" s="94">
        <f t="shared" ref="AQ12:AQ22" si="0">SUM(J12:AP12)</f>
        <v>370851</v>
      </c>
      <c r="AR12" s="95"/>
      <c r="AS12" s="95"/>
      <c r="AT12" s="96"/>
    </row>
    <row r="13" spans="1:46" x14ac:dyDescent="0.45">
      <c r="B13" s="112" t="s">
        <v>18</v>
      </c>
      <c r="C13" s="113"/>
      <c r="D13" s="114">
        <f>IF(G12=12,D12+1,D12)</f>
        <v>5</v>
      </c>
      <c r="E13" s="114"/>
      <c r="F13" s="8" t="s">
        <v>19</v>
      </c>
      <c r="G13" s="114">
        <f t="shared" ref="G13:G22" si="1">IF(G12=12,1,G12+1)</f>
        <v>9</v>
      </c>
      <c r="H13" s="114"/>
      <c r="I13" s="9" t="s">
        <v>20</v>
      </c>
      <c r="J13" s="91">
        <v>312000</v>
      </c>
      <c r="K13" s="92"/>
      <c r="L13" s="93"/>
      <c r="M13" s="91">
        <v>0</v>
      </c>
      <c r="N13" s="92"/>
      <c r="O13" s="93"/>
      <c r="P13" s="91"/>
      <c r="Q13" s="92"/>
      <c r="R13" s="93"/>
      <c r="S13" s="91">
        <v>46800</v>
      </c>
      <c r="T13" s="92"/>
      <c r="U13" s="92"/>
      <c r="V13" s="91">
        <v>2500</v>
      </c>
      <c r="W13" s="92"/>
      <c r="X13" s="92"/>
      <c r="Y13" s="91">
        <v>9551</v>
      </c>
      <c r="Z13" s="92"/>
      <c r="AA13" s="93"/>
      <c r="AB13" s="91">
        <v>0</v>
      </c>
      <c r="AC13" s="92"/>
      <c r="AD13" s="92"/>
      <c r="AE13" s="91">
        <v>0</v>
      </c>
      <c r="AF13" s="92"/>
      <c r="AG13" s="92"/>
      <c r="AH13" s="91">
        <v>0</v>
      </c>
      <c r="AI13" s="92"/>
      <c r="AJ13" s="92"/>
      <c r="AK13" s="91">
        <v>0</v>
      </c>
      <c r="AL13" s="92"/>
      <c r="AM13" s="92"/>
      <c r="AN13" s="91">
        <v>0</v>
      </c>
      <c r="AO13" s="92"/>
      <c r="AP13" s="92"/>
      <c r="AQ13" s="94">
        <f t="shared" si="0"/>
        <v>370851</v>
      </c>
      <c r="AR13" s="95"/>
      <c r="AS13" s="95"/>
      <c r="AT13" s="96"/>
    </row>
    <row r="14" spans="1:46" x14ac:dyDescent="0.45">
      <c r="B14" s="112" t="s">
        <v>18</v>
      </c>
      <c r="C14" s="113"/>
      <c r="D14" s="114">
        <f t="shared" ref="D14:D22" si="2">IF(G13=12,D13+1,D13)</f>
        <v>5</v>
      </c>
      <c r="E14" s="114"/>
      <c r="F14" s="8" t="s">
        <v>19</v>
      </c>
      <c r="G14" s="114">
        <f t="shared" si="1"/>
        <v>10</v>
      </c>
      <c r="H14" s="114"/>
      <c r="I14" s="9" t="s">
        <v>20</v>
      </c>
      <c r="J14" s="91">
        <v>318500</v>
      </c>
      <c r="K14" s="92"/>
      <c r="L14" s="93"/>
      <c r="M14" s="91">
        <v>0</v>
      </c>
      <c r="N14" s="92"/>
      <c r="O14" s="93"/>
      <c r="P14" s="91"/>
      <c r="Q14" s="92"/>
      <c r="R14" s="93"/>
      <c r="S14" s="91">
        <v>47775</v>
      </c>
      <c r="T14" s="92"/>
      <c r="U14" s="92"/>
      <c r="V14" s="91">
        <v>2500</v>
      </c>
      <c r="W14" s="92"/>
      <c r="X14" s="92"/>
      <c r="Y14" s="91">
        <v>9551</v>
      </c>
      <c r="Z14" s="92"/>
      <c r="AA14" s="93"/>
      <c r="AB14" s="91">
        <v>0</v>
      </c>
      <c r="AC14" s="92"/>
      <c r="AD14" s="92"/>
      <c r="AE14" s="91">
        <v>0</v>
      </c>
      <c r="AF14" s="92"/>
      <c r="AG14" s="92"/>
      <c r="AH14" s="91">
        <v>0</v>
      </c>
      <c r="AI14" s="92"/>
      <c r="AJ14" s="92"/>
      <c r="AK14" s="91">
        <v>0</v>
      </c>
      <c r="AL14" s="92"/>
      <c r="AM14" s="92"/>
      <c r="AN14" s="91">
        <v>0</v>
      </c>
      <c r="AO14" s="92"/>
      <c r="AP14" s="92"/>
      <c r="AQ14" s="94">
        <f t="shared" si="0"/>
        <v>378326</v>
      </c>
      <c r="AR14" s="95"/>
      <c r="AS14" s="95"/>
      <c r="AT14" s="96"/>
    </row>
    <row r="15" spans="1:46" x14ac:dyDescent="0.45">
      <c r="B15" s="112" t="s">
        <v>18</v>
      </c>
      <c r="C15" s="113"/>
      <c r="D15" s="114">
        <f t="shared" si="2"/>
        <v>5</v>
      </c>
      <c r="E15" s="114"/>
      <c r="F15" s="8" t="s">
        <v>19</v>
      </c>
      <c r="G15" s="114">
        <f t="shared" si="1"/>
        <v>11</v>
      </c>
      <c r="H15" s="114"/>
      <c r="I15" s="9" t="s">
        <v>20</v>
      </c>
      <c r="J15" s="91">
        <v>318500</v>
      </c>
      <c r="K15" s="92"/>
      <c r="L15" s="93"/>
      <c r="M15" s="91">
        <v>0</v>
      </c>
      <c r="N15" s="92"/>
      <c r="O15" s="93"/>
      <c r="P15" s="91"/>
      <c r="Q15" s="92"/>
      <c r="R15" s="93"/>
      <c r="S15" s="91">
        <v>47775</v>
      </c>
      <c r="T15" s="92"/>
      <c r="U15" s="92"/>
      <c r="V15" s="91">
        <v>2500</v>
      </c>
      <c r="W15" s="92"/>
      <c r="X15" s="92"/>
      <c r="Y15" s="91">
        <v>9551</v>
      </c>
      <c r="Z15" s="92"/>
      <c r="AA15" s="93"/>
      <c r="AB15" s="91">
        <v>0</v>
      </c>
      <c r="AC15" s="92"/>
      <c r="AD15" s="92"/>
      <c r="AE15" s="91">
        <v>0</v>
      </c>
      <c r="AF15" s="92"/>
      <c r="AG15" s="92"/>
      <c r="AH15" s="91">
        <v>0</v>
      </c>
      <c r="AI15" s="92"/>
      <c r="AJ15" s="92"/>
      <c r="AK15" s="91">
        <v>0</v>
      </c>
      <c r="AL15" s="92"/>
      <c r="AM15" s="92"/>
      <c r="AN15" s="91">
        <v>0</v>
      </c>
      <c r="AO15" s="92"/>
      <c r="AP15" s="92"/>
      <c r="AQ15" s="94">
        <f t="shared" si="0"/>
        <v>378326</v>
      </c>
      <c r="AR15" s="95"/>
      <c r="AS15" s="95"/>
      <c r="AT15" s="96"/>
    </row>
    <row r="16" spans="1:46" x14ac:dyDescent="0.45">
      <c r="B16" s="112" t="s">
        <v>18</v>
      </c>
      <c r="C16" s="113"/>
      <c r="D16" s="114">
        <f t="shared" si="2"/>
        <v>5</v>
      </c>
      <c r="E16" s="114"/>
      <c r="F16" s="8" t="s">
        <v>19</v>
      </c>
      <c r="G16" s="114">
        <f t="shared" si="1"/>
        <v>12</v>
      </c>
      <c r="H16" s="114"/>
      <c r="I16" s="9" t="s">
        <v>20</v>
      </c>
      <c r="J16" s="91">
        <v>318500</v>
      </c>
      <c r="K16" s="92"/>
      <c r="L16" s="93"/>
      <c r="M16" s="91">
        <v>0</v>
      </c>
      <c r="N16" s="92"/>
      <c r="O16" s="93"/>
      <c r="P16" s="91"/>
      <c r="Q16" s="92"/>
      <c r="R16" s="93"/>
      <c r="S16" s="91">
        <v>47775</v>
      </c>
      <c r="T16" s="92"/>
      <c r="U16" s="92"/>
      <c r="V16" s="91">
        <v>2500</v>
      </c>
      <c r="W16" s="92"/>
      <c r="X16" s="92"/>
      <c r="Y16" s="91">
        <v>9555</v>
      </c>
      <c r="Z16" s="92"/>
      <c r="AA16" s="93"/>
      <c r="AB16" s="91">
        <v>0</v>
      </c>
      <c r="AC16" s="92"/>
      <c r="AD16" s="92"/>
      <c r="AE16" s="91">
        <v>0</v>
      </c>
      <c r="AF16" s="92"/>
      <c r="AG16" s="92"/>
      <c r="AH16" s="91">
        <v>0</v>
      </c>
      <c r="AI16" s="92"/>
      <c r="AJ16" s="92"/>
      <c r="AK16" s="91">
        <v>0</v>
      </c>
      <c r="AL16" s="92"/>
      <c r="AM16" s="92"/>
      <c r="AN16" s="91">
        <v>0</v>
      </c>
      <c r="AO16" s="92"/>
      <c r="AP16" s="92"/>
      <c r="AQ16" s="94">
        <f t="shared" si="0"/>
        <v>378330</v>
      </c>
      <c r="AR16" s="95"/>
      <c r="AS16" s="95"/>
      <c r="AT16" s="96"/>
    </row>
    <row r="17" spans="1:46" x14ac:dyDescent="0.45">
      <c r="B17" s="112" t="s">
        <v>18</v>
      </c>
      <c r="C17" s="113"/>
      <c r="D17" s="114">
        <f t="shared" si="2"/>
        <v>6</v>
      </c>
      <c r="E17" s="114"/>
      <c r="F17" s="8" t="s">
        <v>19</v>
      </c>
      <c r="G17" s="114">
        <f t="shared" si="1"/>
        <v>1</v>
      </c>
      <c r="H17" s="114"/>
      <c r="I17" s="9" t="s">
        <v>20</v>
      </c>
      <c r="J17" s="91">
        <v>318500</v>
      </c>
      <c r="K17" s="92"/>
      <c r="L17" s="93"/>
      <c r="M17" s="91">
        <v>0</v>
      </c>
      <c r="N17" s="92"/>
      <c r="O17" s="93"/>
      <c r="P17" s="91"/>
      <c r="Q17" s="92"/>
      <c r="R17" s="93"/>
      <c r="S17" s="91">
        <v>47775</v>
      </c>
      <c r="T17" s="92"/>
      <c r="U17" s="92"/>
      <c r="V17" s="91">
        <v>2500</v>
      </c>
      <c r="W17" s="92"/>
      <c r="X17" s="92"/>
      <c r="Y17" s="91">
        <v>9551</v>
      </c>
      <c r="Z17" s="92"/>
      <c r="AA17" s="93"/>
      <c r="AB17" s="91">
        <v>0</v>
      </c>
      <c r="AC17" s="92"/>
      <c r="AD17" s="92"/>
      <c r="AE17" s="91">
        <v>0</v>
      </c>
      <c r="AF17" s="92"/>
      <c r="AG17" s="92"/>
      <c r="AH17" s="91">
        <v>0</v>
      </c>
      <c r="AI17" s="92"/>
      <c r="AJ17" s="92"/>
      <c r="AK17" s="91">
        <v>0</v>
      </c>
      <c r="AL17" s="92"/>
      <c r="AM17" s="92"/>
      <c r="AN17" s="91">
        <v>0</v>
      </c>
      <c r="AO17" s="92"/>
      <c r="AP17" s="92"/>
      <c r="AQ17" s="94">
        <f t="shared" si="0"/>
        <v>378326</v>
      </c>
      <c r="AR17" s="95"/>
      <c r="AS17" s="95"/>
      <c r="AT17" s="96"/>
    </row>
    <row r="18" spans="1:46" x14ac:dyDescent="0.45">
      <c r="B18" s="112" t="s">
        <v>18</v>
      </c>
      <c r="C18" s="113"/>
      <c r="D18" s="114">
        <f t="shared" si="2"/>
        <v>6</v>
      </c>
      <c r="E18" s="114"/>
      <c r="F18" s="8" t="s">
        <v>19</v>
      </c>
      <c r="G18" s="114">
        <f t="shared" si="1"/>
        <v>2</v>
      </c>
      <c r="H18" s="114"/>
      <c r="I18" s="9" t="s">
        <v>20</v>
      </c>
      <c r="J18" s="91">
        <v>318500</v>
      </c>
      <c r="K18" s="92"/>
      <c r="L18" s="93"/>
      <c r="M18" s="91">
        <v>0</v>
      </c>
      <c r="N18" s="92"/>
      <c r="O18" s="93"/>
      <c r="P18" s="91"/>
      <c r="Q18" s="92"/>
      <c r="R18" s="93"/>
      <c r="S18" s="91">
        <v>47775</v>
      </c>
      <c r="T18" s="92"/>
      <c r="U18" s="92"/>
      <c r="V18" s="91">
        <v>2500</v>
      </c>
      <c r="W18" s="92"/>
      <c r="X18" s="92"/>
      <c r="Y18" s="91">
        <v>9551</v>
      </c>
      <c r="Z18" s="92"/>
      <c r="AA18" s="93"/>
      <c r="AB18" s="91">
        <v>0</v>
      </c>
      <c r="AC18" s="92"/>
      <c r="AD18" s="92"/>
      <c r="AE18" s="91">
        <v>0</v>
      </c>
      <c r="AF18" s="92"/>
      <c r="AG18" s="92"/>
      <c r="AH18" s="91">
        <v>0</v>
      </c>
      <c r="AI18" s="92"/>
      <c r="AJ18" s="92"/>
      <c r="AK18" s="91">
        <v>0</v>
      </c>
      <c r="AL18" s="92"/>
      <c r="AM18" s="92"/>
      <c r="AN18" s="91">
        <v>0</v>
      </c>
      <c r="AO18" s="92"/>
      <c r="AP18" s="92"/>
      <c r="AQ18" s="94">
        <f t="shared" si="0"/>
        <v>378326</v>
      </c>
      <c r="AR18" s="95"/>
      <c r="AS18" s="95"/>
      <c r="AT18" s="96"/>
    </row>
    <row r="19" spans="1:46" x14ac:dyDescent="0.45">
      <c r="B19" s="112" t="s">
        <v>18</v>
      </c>
      <c r="C19" s="113"/>
      <c r="D19" s="114">
        <f t="shared" si="2"/>
        <v>6</v>
      </c>
      <c r="E19" s="114"/>
      <c r="F19" s="8" t="s">
        <v>19</v>
      </c>
      <c r="G19" s="114">
        <f t="shared" si="1"/>
        <v>3</v>
      </c>
      <c r="H19" s="114"/>
      <c r="I19" s="9" t="s">
        <v>20</v>
      </c>
      <c r="J19" s="91">
        <v>318500</v>
      </c>
      <c r="K19" s="92"/>
      <c r="L19" s="93"/>
      <c r="M19" s="91">
        <v>0</v>
      </c>
      <c r="N19" s="92"/>
      <c r="O19" s="93"/>
      <c r="P19" s="91"/>
      <c r="Q19" s="92"/>
      <c r="R19" s="93"/>
      <c r="S19" s="91">
        <v>47775</v>
      </c>
      <c r="T19" s="92"/>
      <c r="U19" s="92"/>
      <c r="V19" s="91">
        <v>2500</v>
      </c>
      <c r="W19" s="92"/>
      <c r="X19" s="92"/>
      <c r="Y19" s="91">
        <v>9551</v>
      </c>
      <c r="Z19" s="92"/>
      <c r="AA19" s="93"/>
      <c r="AB19" s="91">
        <v>0</v>
      </c>
      <c r="AC19" s="92"/>
      <c r="AD19" s="92"/>
      <c r="AE19" s="91">
        <v>0</v>
      </c>
      <c r="AF19" s="92"/>
      <c r="AG19" s="92"/>
      <c r="AH19" s="91">
        <v>0</v>
      </c>
      <c r="AI19" s="92"/>
      <c r="AJ19" s="92"/>
      <c r="AK19" s="91">
        <v>0</v>
      </c>
      <c r="AL19" s="92"/>
      <c r="AM19" s="92"/>
      <c r="AN19" s="91">
        <v>0</v>
      </c>
      <c r="AO19" s="92"/>
      <c r="AP19" s="92"/>
      <c r="AQ19" s="94">
        <f t="shared" si="0"/>
        <v>378326</v>
      </c>
      <c r="AR19" s="95"/>
      <c r="AS19" s="95"/>
      <c r="AT19" s="96"/>
    </row>
    <row r="20" spans="1:46" x14ac:dyDescent="0.45">
      <c r="B20" s="112" t="s">
        <v>18</v>
      </c>
      <c r="C20" s="113"/>
      <c r="D20" s="114">
        <f t="shared" si="2"/>
        <v>6</v>
      </c>
      <c r="E20" s="114"/>
      <c r="F20" s="8" t="s">
        <v>19</v>
      </c>
      <c r="G20" s="114">
        <f t="shared" si="1"/>
        <v>4</v>
      </c>
      <c r="H20" s="114"/>
      <c r="I20" s="9" t="s">
        <v>20</v>
      </c>
      <c r="J20" s="91">
        <v>318500</v>
      </c>
      <c r="K20" s="92"/>
      <c r="L20" s="93"/>
      <c r="M20" s="91">
        <v>0</v>
      </c>
      <c r="N20" s="92"/>
      <c r="O20" s="93"/>
      <c r="P20" s="91"/>
      <c r="Q20" s="92"/>
      <c r="R20" s="93"/>
      <c r="S20" s="91">
        <v>47775</v>
      </c>
      <c r="T20" s="92"/>
      <c r="U20" s="92"/>
      <c r="V20" s="91">
        <v>2500</v>
      </c>
      <c r="W20" s="92"/>
      <c r="X20" s="92"/>
      <c r="Y20" s="91">
        <v>9551</v>
      </c>
      <c r="Z20" s="92"/>
      <c r="AA20" s="93"/>
      <c r="AB20" s="91">
        <v>0</v>
      </c>
      <c r="AC20" s="92"/>
      <c r="AD20" s="92"/>
      <c r="AE20" s="91">
        <v>85000</v>
      </c>
      <c r="AF20" s="92"/>
      <c r="AG20" s="92"/>
      <c r="AH20" s="91">
        <v>0</v>
      </c>
      <c r="AI20" s="92"/>
      <c r="AJ20" s="92"/>
      <c r="AK20" s="91">
        <v>0</v>
      </c>
      <c r="AL20" s="92"/>
      <c r="AM20" s="92"/>
      <c r="AN20" s="91">
        <v>0</v>
      </c>
      <c r="AO20" s="92"/>
      <c r="AP20" s="92"/>
      <c r="AQ20" s="94">
        <f t="shared" si="0"/>
        <v>463326</v>
      </c>
      <c r="AR20" s="95"/>
      <c r="AS20" s="95"/>
      <c r="AT20" s="96"/>
    </row>
    <row r="21" spans="1:46" x14ac:dyDescent="0.45">
      <c r="B21" s="112" t="s">
        <v>18</v>
      </c>
      <c r="C21" s="113"/>
      <c r="D21" s="114">
        <f t="shared" si="2"/>
        <v>6</v>
      </c>
      <c r="E21" s="114"/>
      <c r="F21" s="8" t="s">
        <v>19</v>
      </c>
      <c r="G21" s="114">
        <f t="shared" si="1"/>
        <v>5</v>
      </c>
      <c r="H21" s="114"/>
      <c r="I21" s="9" t="s">
        <v>20</v>
      </c>
      <c r="J21" s="91">
        <v>318500</v>
      </c>
      <c r="K21" s="92"/>
      <c r="L21" s="93"/>
      <c r="M21" s="91">
        <v>0</v>
      </c>
      <c r="N21" s="92"/>
      <c r="O21" s="93"/>
      <c r="P21" s="91"/>
      <c r="Q21" s="92"/>
      <c r="R21" s="93"/>
      <c r="S21" s="91">
        <v>47775</v>
      </c>
      <c r="T21" s="92"/>
      <c r="U21" s="92"/>
      <c r="V21" s="91">
        <v>2500</v>
      </c>
      <c r="W21" s="92"/>
      <c r="X21" s="92"/>
      <c r="Y21" s="91">
        <v>9551</v>
      </c>
      <c r="Z21" s="92"/>
      <c r="AA21" s="93"/>
      <c r="AB21" s="91">
        <v>0</v>
      </c>
      <c r="AC21" s="92"/>
      <c r="AD21" s="92"/>
      <c r="AE21" s="91">
        <v>85000</v>
      </c>
      <c r="AF21" s="92"/>
      <c r="AG21" s="92"/>
      <c r="AH21" s="91">
        <v>0</v>
      </c>
      <c r="AI21" s="92"/>
      <c r="AJ21" s="92"/>
      <c r="AK21" s="91">
        <v>0</v>
      </c>
      <c r="AL21" s="92"/>
      <c r="AM21" s="92"/>
      <c r="AN21" s="91">
        <v>0</v>
      </c>
      <c r="AO21" s="92"/>
      <c r="AP21" s="92"/>
      <c r="AQ21" s="94">
        <f t="shared" si="0"/>
        <v>463326</v>
      </c>
      <c r="AR21" s="95"/>
      <c r="AS21" s="95"/>
      <c r="AT21" s="96"/>
    </row>
    <row r="22" spans="1:46" x14ac:dyDescent="0.45">
      <c r="B22" s="112" t="s">
        <v>18</v>
      </c>
      <c r="C22" s="113"/>
      <c r="D22" s="114">
        <f t="shared" si="2"/>
        <v>6</v>
      </c>
      <c r="E22" s="114"/>
      <c r="F22" s="8" t="s">
        <v>19</v>
      </c>
      <c r="G22" s="114">
        <f t="shared" si="1"/>
        <v>6</v>
      </c>
      <c r="H22" s="114"/>
      <c r="I22" s="9" t="s">
        <v>20</v>
      </c>
      <c r="J22" s="91">
        <v>318500</v>
      </c>
      <c r="K22" s="92"/>
      <c r="L22" s="93"/>
      <c r="M22" s="91">
        <v>0</v>
      </c>
      <c r="N22" s="92"/>
      <c r="O22" s="93"/>
      <c r="P22" s="91"/>
      <c r="Q22" s="92"/>
      <c r="R22" s="93"/>
      <c r="S22" s="91">
        <v>47775</v>
      </c>
      <c r="T22" s="92"/>
      <c r="U22" s="92"/>
      <c r="V22" s="91">
        <v>2500</v>
      </c>
      <c r="W22" s="92"/>
      <c r="X22" s="92"/>
      <c r="Y22" s="91">
        <v>9555</v>
      </c>
      <c r="Z22" s="92"/>
      <c r="AA22" s="93"/>
      <c r="AB22" s="91">
        <v>0</v>
      </c>
      <c r="AC22" s="92"/>
      <c r="AD22" s="92"/>
      <c r="AE22" s="91">
        <v>90000</v>
      </c>
      <c r="AF22" s="92"/>
      <c r="AG22" s="92"/>
      <c r="AH22" s="91">
        <v>0</v>
      </c>
      <c r="AI22" s="92"/>
      <c r="AJ22" s="92"/>
      <c r="AK22" s="91">
        <v>0</v>
      </c>
      <c r="AL22" s="92"/>
      <c r="AM22" s="92"/>
      <c r="AN22" s="91">
        <v>0</v>
      </c>
      <c r="AO22" s="92"/>
      <c r="AP22" s="92"/>
      <c r="AQ22" s="94">
        <f t="shared" si="0"/>
        <v>468330</v>
      </c>
      <c r="AR22" s="95"/>
      <c r="AS22" s="95"/>
      <c r="AT22" s="96"/>
    </row>
    <row r="23" spans="1:46" s="10" customFormat="1" x14ac:dyDescent="0.45">
      <c r="C23" s="11"/>
      <c r="D23" s="12"/>
      <c r="E23" s="12"/>
      <c r="F23" s="13"/>
      <c r="G23" s="12"/>
      <c r="H23" s="12"/>
      <c r="I23" s="13"/>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5"/>
      <c r="AR23" s="15"/>
      <c r="AS23" s="15"/>
      <c r="AT23" s="15"/>
    </row>
    <row r="24" spans="1:46" s="10" customFormat="1" x14ac:dyDescent="0.45">
      <c r="B24" s="16" t="s">
        <v>21</v>
      </c>
      <c r="C24" s="11"/>
      <c r="D24" s="12"/>
      <c r="E24" s="12"/>
      <c r="F24" s="13"/>
      <c r="G24" s="12"/>
      <c r="H24" s="12"/>
      <c r="I24" s="13"/>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5"/>
      <c r="AR24" s="15"/>
      <c r="AS24" s="15"/>
      <c r="AT24" s="15"/>
    </row>
    <row r="25" spans="1:46" s="10" customFormat="1" x14ac:dyDescent="0.45">
      <c r="C25" s="17" t="s">
        <v>22</v>
      </c>
      <c r="D25" s="12"/>
      <c r="E25" s="12"/>
      <c r="F25" s="13"/>
      <c r="G25" s="12"/>
      <c r="H25" s="12"/>
      <c r="I25" s="13"/>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5"/>
      <c r="AR25" s="15"/>
      <c r="AS25" s="15"/>
      <c r="AT25" s="15"/>
    </row>
    <row r="26" spans="1:46" s="10" customFormat="1" x14ac:dyDescent="0.45">
      <c r="C26" s="11"/>
      <c r="D26" s="18" t="s">
        <v>23</v>
      </c>
      <c r="E26" s="12"/>
      <c r="F26" s="13"/>
      <c r="G26" s="12"/>
      <c r="H26" s="12"/>
      <c r="I26" s="13"/>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5"/>
      <c r="AR26" s="15"/>
      <c r="AS26" s="15"/>
      <c r="AT26" s="15"/>
    </row>
    <row r="27" spans="1:46" s="10" customFormat="1" x14ac:dyDescent="0.45">
      <c r="B27" s="10" t="s">
        <v>24</v>
      </c>
    </row>
    <row r="28" spans="1:46" x14ac:dyDescent="0.45">
      <c r="B28" s="16" t="s">
        <v>25</v>
      </c>
    </row>
    <row r="29" spans="1:46" x14ac:dyDescent="0.45">
      <c r="B29" s="10"/>
    </row>
    <row r="30" spans="1:46" x14ac:dyDescent="0.45">
      <c r="A30" s="7" t="s">
        <v>26</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row>
    <row r="31" spans="1:46" ht="18.75" customHeight="1" x14ac:dyDescent="0.45">
      <c r="B31" s="116" t="s">
        <v>73</v>
      </c>
      <c r="C31" s="116"/>
      <c r="D31" s="116"/>
      <c r="E31" s="116"/>
      <c r="F31" s="116"/>
      <c r="G31" s="116"/>
      <c r="H31" s="116" t="s">
        <v>74</v>
      </c>
      <c r="I31" s="116"/>
      <c r="J31" s="116"/>
      <c r="K31" s="116"/>
      <c r="L31" s="116"/>
      <c r="M31" s="116"/>
      <c r="N31" s="115" t="s">
        <v>27</v>
      </c>
      <c r="O31" s="115"/>
      <c r="P31" s="115"/>
      <c r="Q31" s="115"/>
      <c r="R31" s="115"/>
      <c r="S31" s="115"/>
      <c r="T31" s="115"/>
      <c r="U31" s="115"/>
      <c r="V31" s="115"/>
      <c r="W31" s="115"/>
      <c r="X31" s="115"/>
      <c r="Y31" s="115"/>
      <c r="Z31" s="115"/>
      <c r="AA31" s="115"/>
      <c r="AB31" s="115"/>
      <c r="AC31" s="115"/>
      <c r="AD31" s="115"/>
      <c r="AE31" s="115"/>
      <c r="AF31" s="115"/>
      <c r="AG31" s="115"/>
      <c r="AH31" s="115"/>
    </row>
    <row r="32" spans="1:46" x14ac:dyDescent="0.45">
      <c r="B32" s="116"/>
      <c r="C32" s="116"/>
      <c r="D32" s="116"/>
      <c r="E32" s="116"/>
      <c r="F32" s="116"/>
      <c r="G32" s="116"/>
      <c r="H32" s="116"/>
      <c r="I32" s="116"/>
      <c r="J32" s="116"/>
      <c r="K32" s="116"/>
      <c r="L32" s="116"/>
      <c r="M32" s="116"/>
      <c r="N32" s="115" t="s">
        <v>28</v>
      </c>
      <c r="O32" s="115"/>
      <c r="P32" s="115"/>
      <c r="Q32" s="115"/>
      <c r="R32" s="115"/>
      <c r="S32" s="115"/>
      <c r="T32" s="115"/>
      <c r="U32" s="115" t="s">
        <v>29</v>
      </c>
      <c r="V32" s="115"/>
      <c r="W32" s="115"/>
      <c r="X32" s="115"/>
      <c r="Y32" s="115"/>
      <c r="Z32" s="115"/>
      <c r="AA32" s="115"/>
      <c r="AB32" s="115" t="s">
        <v>30</v>
      </c>
      <c r="AC32" s="115"/>
      <c r="AD32" s="115"/>
      <c r="AE32" s="115"/>
      <c r="AF32" s="115"/>
      <c r="AG32" s="115"/>
      <c r="AH32" s="115"/>
    </row>
    <row r="33" spans="2:50" x14ac:dyDescent="0.45">
      <c r="B33" s="116"/>
      <c r="C33" s="116"/>
      <c r="D33" s="116"/>
      <c r="E33" s="116"/>
      <c r="F33" s="116"/>
      <c r="G33" s="116"/>
      <c r="H33" s="116"/>
      <c r="I33" s="116"/>
      <c r="J33" s="116"/>
      <c r="K33" s="116"/>
      <c r="L33" s="116"/>
      <c r="M33" s="116"/>
      <c r="N33" s="115" t="s">
        <v>31</v>
      </c>
      <c r="O33" s="115"/>
      <c r="P33" s="115" t="s">
        <v>32</v>
      </c>
      <c r="Q33" s="115"/>
      <c r="R33" s="115"/>
      <c r="S33" s="115"/>
      <c r="T33" s="115"/>
      <c r="U33" s="115" t="s">
        <v>31</v>
      </c>
      <c r="V33" s="115"/>
      <c r="W33" s="115" t="s">
        <v>32</v>
      </c>
      <c r="X33" s="115"/>
      <c r="Y33" s="115"/>
      <c r="Z33" s="115"/>
      <c r="AA33" s="115"/>
      <c r="AB33" s="115" t="s">
        <v>31</v>
      </c>
      <c r="AC33" s="115"/>
      <c r="AD33" s="115" t="s">
        <v>32</v>
      </c>
      <c r="AE33" s="115"/>
      <c r="AF33" s="115"/>
      <c r="AG33" s="115"/>
      <c r="AH33" s="115"/>
    </row>
    <row r="34" spans="2:50" x14ac:dyDescent="0.45">
      <c r="B34" s="118">
        <f>SUM(AQ11:AT22)</f>
        <v>4777495</v>
      </c>
      <c r="C34" s="118"/>
      <c r="D34" s="118"/>
      <c r="E34" s="118"/>
      <c r="F34" s="94"/>
      <c r="G34" s="20" t="s">
        <v>33</v>
      </c>
      <c r="H34" s="118">
        <f>ROUNDDOWN(B34/12,0)</f>
        <v>398124</v>
      </c>
      <c r="I34" s="118"/>
      <c r="J34" s="118"/>
      <c r="K34" s="118"/>
      <c r="L34" s="94"/>
      <c r="M34" s="20" t="s">
        <v>33</v>
      </c>
      <c r="N34" s="115">
        <f>VLOOKUP(P34,厚年・退職!$C:$D,2,0)</f>
        <v>24</v>
      </c>
      <c r="O34" s="115"/>
      <c r="P34" s="118">
        <f>VLOOKUP($H$34,厚年・退職!$A:$C,3,1)</f>
        <v>410000</v>
      </c>
      <c r="Q34" s="118"/>
      <c r="R34" s="118"/>
      <c r="S34" s="94"/>
      <c r="T34" s="21" t="s">
        <v>33</v>
      </c>
      <c r="U34" s="119">
        <f>VLOOKUP(W34,厚年・退職!$C:$D,2,0)</f>
        <v>24</v>
      </c>
      <c r="V34" s="120"/>
      <c r="W34" s="118">
        <f>VLOOKUP($H$34,厚年・退職!$A:$C,3,1)</f>
        <v>410000</v>
      </c>
      <c r="X34" s="118"/>
      <c r="Y34" s="118"/>
      <c r="Z34" s="94"/>
      <c r="AA34" s="21" t="s">
        <v>33</v>
      </c>
      <c r="AB34" s="115">
        <f>VLOOKUP(AD34,短期!$C:$D,2,0)</f>
        <v>27</v>
      </c>
      <c r="AC34" s="115"/>
      <c r="AD34" s="118">
        <f>VLOOKUP($H$34,短期!$A:$C,3,1)</f>
        <v>410000</v>
      </c>
      <c r="AE34" s="118"/>
      <c r="AF34" s="118"/>
      <c r="AG34" s="94"/>
      <c r="AH34" s="21" t="s">
        <v>33</v>
      </c>
    </row>
    <row r="35" spans="2:50" x14ac:dyDescent="0.4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row>
    <row r="36" spans="2:50" x14ac:dyDescent="0.45">
      <c r="B36" s="116" t="s">
        <v>75</v>
      </c>
      <c r="C36" s="116"/>
      <c r="D36" s="116"/>
      <c r="E36" s="116"/>
      <c r="F36" s="116"/>
      <c r="G36" s="116"/>
      <c r="H36" s="116" t="s">
        <v>76</v>
      </c>
      <c r="I36" s="116"/>
      <c r="J36" s="116"/>
      <c r="K36" s="116"/>
      <c r="L36" s="116"/>
      <c r="M36" s="116"/>
      <c r="N36" s="115" t="s">
        <v>34</v>
      </c>
      <c r="O36" s="115"/>
      <c r="P36" s="115"/>
      <c r="Q36" s="115"/>
      <c r="R36" s="115"/>
      <c r="S36" s="115"/>
      <c r="T36" s="115"/>
      <c r="U36" s="115"/>
      <c r="V36" s="115"/>
      <c r="W36" s="115"/>
      <c r="X36" s="115"/>
      <c r="Y36" s="115"/>
      <c r="Z36" s="115"/>
      <c r="AA36" s="115"/>
      <c r="AB36" s="115"/>
      <c r="AC36" s="115"/>
      <c r="AD36" s="115"/>
      <c r="AE36" s="115"/>
      <c r="AF36" s="115"/>
      <c r="AG36" s="115"/>
      <c r="AH36" s="115"/>
    </row>
    <row r="37" spans="2:50" x14ac:dyDescent="0.45">
      <c r="B37" s="116"/>
      <c r="C37" s="116"/>
      <c r="D37" s="116"/>
      <c r="E37" s="116"/>
      <c r="F37" s="116"/>
      <c r="G37" s="116"/>
      <c r="H37" s="116"/>
      <c r="I37" s="116"/>
      <c r="J37" s="116"/>
      <c r="K37" s="116"/>
      <c r="L37" s="116"/>
      <c r="M37" s="116"/>
      <c r="N37" s="115" t="s">
        <v>28</v>
      </c>
      <c r="O37" s="115"/>
      <c r="P37" s="115"/>
      <c r="Q37" s="115"/>
      <c r="R37" s="115"/>
      <c r="S37" s="115"/>
      <c r="T37" s="115"/>
      <c r="U37" s="115" t="s">
        <v>29</v>
      </c>
      <c r="V37" s="115"/>
      <c r="W37" s="115"/>
      <c r="X37" s="115"/>
      <c r="Y37" s="115"/>
      <c r="Z37" s="115"/>
      <c r="AA37" s="115"/>
      <c r="AB37" s="115" t="s">
        <v>30</v>
      </c>
      <c r="AC37" s="115"/>
      <c r="AD37" s="115"/>
      <c r="AE37" s="115"/>
      <c r="AF37" s="115"/>
      <c r="AG37" s="115"/>
      <c r="AH37" s="115"/>
    </row>
    <row r="38" spans="2:50" x14ac:dyDescent="0.45">
      <c r="B38" s="116"/>
      <c r="C38" s="116"/>
      <c r="D38" s="116"/>
      <c r="E38" s="116"/>
      <c r="F38" s="116"/>
      <c r="G38" s="116"/>
      <c r="H38" s="116"/>
      <c r="I38" s="116"/>
      <c r="J38" s="116"/>
      <c r="K38" s="116"/>
      <c r="L38" s="116"/>
      <c r="M38" s="116"/>
      <c r="N38" s="115" t="s">
        <v>31</v>
      </c>
      <c r="O38" s="115"/>
      <c r="P38" s="115" t="s">
        <v>32</v>
      </c>
      <c r="Q38" s="115"/>
      <c r="R38" s="115"/>
      <c r="S38" s="115"/>
      <c r="T38" s="115"/>
      <c r="U38" s="115" t="s">
        <v>31</v>
      </c>
      <c r="V38" s="115"/>
      <c r="W38" s="115" t="s">
        <v>32</v>
      </c>
      <c r="X38" s="115"/>
      <c r="Y38" s="115"/>
      <c r="Z38" s="115"/>
      <c r="AA38" s="115"/>
      <c r="AB38" s="115" t="s">
        <v>31</v>
      </c>
      <c r="AC38" s="115"/>
      <c r="AD38" s="115" t="s">
        <v>32</v>
      </c>
      <c r="AE38" s="115"/>
      <c r="AF38" s="115"/>
      <c r="AG38" s="115"/>
      <c r="AH38" s="115"/>
      <c r="AI38" s="2" t="s">
        <v>35</v>
      </c>
      <c r="AJ38" s="22"/>
      <c r="AK38" s="22"/>
      <c r="AL38" s="22"/>
      <c r="AM38" s="22"/>
      <c r="AN38" s="22"/>
      <c r="AO38" s="22"/>
      <c r="AP38" s="22"/>
      <c r="AQ38" s="22"/>
      <c r="AR38" s="22"/>
      <c r="AS38" s="22"/>
      <c r="AT38" s="22"/>
      <c r="AU38" s="22"/>
      <c r="AV38" s="22"/>
      <c r="AW38" s="22"/>
      <c r="AX38" s="22"/>
    </row>
    <row r="39" spans="2:50" x14ac:dyDescent="0.45">
      <c r="B39" s="118">
        <f>SUM(AQ20:AT22)</f>
        <v>1394982</v>
      </c>
      <c r="C39" s="118"/>
      <c r="D39" s="118"/>
      <c r="E39" s="118"/>
      <c r="F39" s="94"/>
      <c r="G39" s="20" t="s">
        <v>33</v>
      </c>
      <c r="H39" s="118">
        <f>ROUNDDOWN(B39/3,0)</f>
        <v>464994</v>
      </c>
      <c r="I39" s="118"/>
      <c r="J39" s="118"/>
      <c r="K39" s="118"/>
      <c r="L39" s="94"/>
      <c r="M39" s="20" t="s">
        <v>33</v>
      </c>
      <c r="N39" s="115">
        <f>VLOOKUP(P39,厚年・退職!$C:$D,2,0)</f>
        <v>26</v>
      </c>
      <c r="O39" s="115"/>
      <c r="P39" s="118">
        <f>VLOOKUP($H$39,厚年・退職!$A:$C,3,1)</f>
        <v>470000</v>
      </c>
      <c r="Q39" s="118"/>
      <c r="R39" s="118"/>
      <c r="S39" s="94"/>
      <c r="T39" s="21" t="s">
        <v>33</v>
      </c>
      <c r="U39" s="115">
        <f>VLOOKUP(W39,厚年・退職!$C:$D,2,0)</f>
        <v>26</v>
      </c>
      <c r="V39" s="115"/>
      <c r="W39" s="118">
        <f>VLOOKUP($H$39,厚年・退職!$A:$C,3,1)</f>
        <v>470000</v>
      </c>
      <c r="X39" s="118"/>
      <c r="Y39" s="118"/>
      <c r="Z39" s="94"/>
      <c r="AA39" s="21" t="s">
        <v>33</v>
      </c>
      <c r="AB39" s="115">
        <f>VLOOKUP(AD39,短期!$C:$D,2,0)</f>
        <v>29</v>
      </c>
      <c r="AC39" s="115"/>
      <c r="AD39" s="118">
        <f>VLOOKUP($H$39,短期!$A:$C,3,1)</f>
        <v>470000</v>
      </c>
      <c r="AE39" s="118"/>
      <c r="AF39" s="118"/>
      <c r="AG39" s="94"/>
      <c r="AH39" s="21" t="s">
        <v>33</v>
      </c>
      <c r="AI39" s="2" t="s">
        <v>36</v>
      </c>
      <c r="AJ39" s="22"/>
      <c r="AK39" s="22"/>
      <c r="AL39" s="22"/>
      <c r="AM39" s="22"/>
      <c r="AN39" s="22"/>
      <c r="AO39" s="22"/>
      <c r="AP39" s="22"/>
      <c r="AQ39" s="22"/>
      <c r="AR39" s="22"/>
      <c r="AS39" s="22"/>
      <c r="AT39" s="22"/>
      <c r="AU39" s="22"/>
      <c r="AV39" s="22"/>
      <c r="AW39" s="22"/>
      <c r="AX39" s="22"/>
    </row>
    <row r="40" spans="2:50" x14ac:dyDescent="0.45">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row>
    <row r="41" spans="2:50" x14ac:dyDescent="0.45">
      <c r="B41" s="122" t="s">
        <v>37</v>
      </c>
      <c r="C41" s="117"/>
      <c r="D41" s="117"/>
      <c r="E41" s="117"/>
      <c r="F41" s="120"/>
      <c r="G41" s="123" t="str">
        <f>IF(ABS(AB39-AB34)&gt;1,"○","×")</f>
        <v>○</v>
      </c>
      <c r="H41" s="124"/>
      <c r="I41" s="124"/>
      <c r="J41" s="124"/>
      <c r="K41" s="125"/>
      <c r="L41" s="23" t="s">
        <v>38</v>
      </c>
      <c r="M41" s="23"/>
      <c r="N41" s="23"/>
      <c r="O41" s="23"/>
      <c r="P41" s="23"/>
      <c r="Q41" s="23"/>
      <c r="R41" s="23"/>
      <c r="S41" s="23"/>
      <c r="T41" s="23"/>
      <c r="U41" s="23"/>
      <c r="V41" s="23"/>
      <c r="W41" s="23"/>
      <c r="X41" s="23"/>
      <c r="Y41" s="23"/>
      <c r="Z41" s="23"/>
      <c r="AA41" s="23"/>
      <c r="AB41" s="23"/>
      <c r="AC41" s="23"/>
      <c r="AD41" s="23"/>
      <c r="AE41" s="23"/>
      <c r="AF41" s="23"/>
      <c r="AG41" s="23"/>
      <c r="AH41" s="23"/>
    </row>
    <row r="42" spans="2:50" x14ac:dyDescent="0.45">
      <c r="B42" s="119"/>
      <c r="C42" s="117"/>
      <c r="D42" s="117"/>
      <c r="E42" s="117"/>
      <c r="F42" s="120"/>
      <c r="G42" s="123"/>
      <c r="H42" s="124"/>
      <c r="I42" s="124"/>
      <c r="J42" s="124"/>
      <c r="K42" s="125"/>
      <c r="L42" s="23" t="s">
        <v>65</v>
      </c>
      <c r="M42" s="23"/>
      <c r="N42" s="23"/>
      <c r="O42" s="23"/>
      <c r="P42" s="23"/>
      <c r="Q42" s="23"/>
      <c r="R42" s="23"/>
      <c r="S42" s="23"/>
      <c r="T42" s="23"/>
      <c r="U42" s="23"/>
      <c r="V42" s="23"/>
      <c r="W42" s="23"/>
      <c r="X42" s="23"/>
      <c r="Y42" s="23"/>
      <c r="Z42" s="23"/>
      <c r="AA42" s="23"/>
      <c r="AB42" s="23"/>
      <c r="AC42" s="23"/>
      <c r="AD42" s="23"/>
      <c r="AE42" s="23"/>
      <c r="AF42" s="23"/>
      <c r="AG42" s="23"/>
      <c r="AH42" s="23"/>
    </row>
    <row r="43" spans="2:50" x14ac:dyDescent="0.45">
      <c r="M43" s="23"/>
      <c r="N43" s="23"/>
      <c r="O43" s="23"/>
      <c r="P43" s="23"/>
      <c r="Q43" s="23"/>
      <c r="R43" s="23"/>
      <c r="S43" s="23"/>
      <c r="T43" s="23"/>
      <c r="U43" s="23"/>
      <c r="V43" s="23"/>
      <c r="W43" s="23"/>
      <c r="X43" s="23"/>
      <c r="Y43" s="23"/>
      <c r="Z43" s="23"/>
      <c r="AA43" s="23"/>
      <c r="AB43" s="23"/>
      <c r="AC43" s="23"/>
      <c r="AD43" s="23"/>
      <c r="AE43" s="23"/>
      <c r="AF43" s="23"/>
      <c r="AG43" s="23"/>
      <c r="AH43" s="23"/>
    </row>
    <row r="44" spans="2:50" x14ac:dyDescent="0.45">
      <c r="B44" s="16"/>
    </row>
  </sheetData>
  <sheetProtection algorithmName="SHA-512" hashValue="K5OrcnAZheQC7h1ceffLqE4sceXgjM8nngoa+p1FM3yTIP90vfrW3HjEeyqBcaINxholQ/8gOa8EsexBhyhe1Q==" saltValue="2X052k815RytwolEB2i3MQ==" spinCount="100000" sheet="1" objects="1" scenarios="1"/>
  <mergeCells count="247">
    <mergeCell ref="AB39:AC39"/>
    <mergeCell ref="AD39:AG39"/>
    <mergeCell ref="B40:AH40"/>
    <mergeCell ref="B41:F42"/>
    <mergeCell ref="G41:K42"/>
    <mergeCell ref="B39:F39"/>
    <mergeCell ref="H39:L39"/>
    <mergeCell ref="N39:O39"/>
    <mergeCell ref="P39:S39"/>
    <mergeCell ref="U39:V39"/>
    <mergeCell ref="W39:Z39"/>
    <mergeCell ref="B35:AH35"/>
    <mergeCell ref="B36:G38"/>
    <mergeCell ref="H36:M38"/>
    <mergeCell ref="N36:AH36"/>
    <mergeCell ref="N37:T37"/>
    <mergeCell ref="U37:AA37"/>
    <mergeCell ref="B34:F34"/>
    <mergeCell ref="H34:L34"/>
    <mergeCell ref="N34:O34"/>
    <mergeCell ref="P34:S34"/>
    <mergeCell ref="U34:V34"/>
    <mergeCell ref="W34:Z34"/>
    <mergeCell ref="AB37:AH37"/>
    <mergeCell ref="N38:O38"/>
    <mergeCell ref="P38:T38"/>
    <mergeCell ref="U38:V38"/>
    <mergeCell ref="W38:AA38"/>
    <mergeCell ref="AB38:AC38"/>
    <mergeCell ref="AD38:AH38"/>
    <mergeCell ref="AB34:AC34"/>
    <mergeCell ref="AD34:AG34"/>
    <mergeCell ref="P21:R21"/>
    <mergeCell ref="U33:V33"/>
    <mergeCell ref="W33:AA33"/>
    <mergeCell ref="AB33:AC33"/>
    <mergeCell ref="AD33:AH33"/>
    <mergeCell ref="AB22:AD22"/>
    <mergeCell ref="AE22:AG22"/>
    <mergeCell ref="AH22:AJ22"/>
    <mergeCell ref="B31:G33"/>
    <mergeCell ref="H31:M33"/>
    <mergeCell ref="N31:AH31"/>
    <mergeCell ref="N32:T32"/>
    <mergeCell ref="U32:AA32"/>
    <mergeCell ref="AB32:AH32"/>
    <mergeCell ref="N33:O33"/>
    <mergeCell ref="P33:T33"/>
    <mergeCell ref="AK22:AM22"/>
    <mergeCell ref="AN22:AP22"/>
    <mergeCell ref="AQ22:AT22"/>
    <mergeCell ref="AQ21:AT21"/>
    <mergeCell ref="B22:C22"/>
    <mergeCell ref="D22:E22"/>
    <mergeCell ref="G22:H22"/>
    <mergeCell ref="J22:L22"/>
    <mergeCell ref="M22:O22"/>
    <mergeCell ref="P22:R22"/>
    <mergeCell ref="S22:U22"/>
    <mergeCell ref="V22:X22"/>
    <mergeCell ref="Y22:AA22"/>
    <mergeCell ref="Y21:AA21"/>
    <mergeCell ref="AB21:AD21"/>
    <mergeCell ref="AE21:AG21"/>
    <mergeCell ref="AH21:AJ21"/>
    <mergeCell ref="AK21:AM21"/>
    <mergeCell ref="AN21:AP21"/>
    <mergeCell ref="B21:C21"/>
    <mergeCell ref="D21:E21"/>
    <mergeCell ref="G21:H21"/>
    <mergeCell ref="J21:L21"/>
    <mergeCell ref="M21:O21"/>
    <mergeCell ref="B19:C19"/>
    <mergeCell ref="D19:E19"/>
    <mergeCell ref="G19:H19"/>
    <mergeCell ref="J19:L19"/>
    <mergeCell ref="M19:O19"/>
    <mergeCell ref="Y20:AA20"/>
    <mergeCell ref="AB20:AD20"/>
    <mergeCell ref="AE20:AG20"/>
    <mergeCell ref="AH20:AJ20"/>
    <mergeCell ref="AH17:AJ17"/>
    <mergeCell ref="AK17:AM17"/>
    <mergeCell ref="AN17:AP17"/>
    <mergeCell ref="B17:C17"/>
    <mergeCell ref="D17:E17"/>
    <mergeCell ref="G17:H17"/>
    <mergeCell ref="S21:U21"/>
    <mergeCell ref="V21:X21"/>
    <mergeCell ref="V20:X20"/>
    <mergeCell ref="AK19:AM19"/>
    <mergeCell ref="AN19:AP19"/>
    <mergeCell ref="B20:C20"/>
    <mergeCell ref="D20:E20"/>
    <mergeCell ref="G20:H20"/>
    <mergeCell ref="J20:L20"/>
    <mergeCell ref="M20:O20"/>
    <mergeCell ref="P20:R20"/>
    <mergeCell ref="S20:U20"/>
    <mergeCell ref="S19:U19"/>
    <mergeCell ref="V19:X19"/>
    <mergeCell ref="Y19:AA19"/>
    <mergeCell ref="AB19:AD19"/>
    <mergeCell ref="AE19:AG19"/>
    <mergeCell ref="AH19:AJ19"/>
    <mergeCell ref="B18:C18"/>
    <mergeCell ref="D18:E18"/>
    <mergeCell ref="G18:H18"/>
    <mergeCell ref="J18:L18"/>
    <mergeCell ref="M18:O18"/>
    <mergeCell ref="P18:R18"/>
    <mergeCell ref="S18:U18"/>
    <mergeCell ref="V18:X18"/>
    <mergeCell ref="Y18:AA18"/>
    <mergeCell ref="AB18:AD18"/>
    <mergeCell ref="AE18:AG18"/>
    <mergeCell ref="AH18:AJ18"/>
    <mergeCell ref="AK18:AM18"/>
    <mergeCell ref="P19:R19"/>
    <mergeCell ref="AN20:AP20"/>
    <mergeCell ref="AQ20:AT20"/>
    <mergeCell ref="AN18:AP18"/>
    <mergeCell ref="AQ18:AT18"/>
    <mergeCell ref="AQ19:AT19"/>
    <mergeCell ref="AK20:AM20"/>
    <mergeCell ref="J17:L17"/>
    <mergeCell ref="M17:O17"/>
    <mergeCell ref="P17:R17"/>
    <mergeCell ref="S17:U17"/>
    <mergeCell ref="V17:X17"/>
    <mergeCell ref="V16:X16"/>
    <mergeCell ref="AK15:AM15"/>
    <mergeCell ref="AN15:AP15"/>
    <mergeCell ref="AQ15:AT15"/>
    <mergeCell ref="Y15:AA15"/>
    <mergeCell ref="AB15:AD15"/>
    <mergeCell ref="AE15:AG15"/>
    <mergeCell ref="AH15:AJ15"/>
    <mergeCell ref="AN16:AP16"/>
    <mergeCell ref="AQ16:AT16"/>
    <mergeCell ref="Y16:AA16"/>
    <mergeCell ref="AB16:AD16"/>
    <mergeCell ref="AE16:AG16"/>
    <mergeCell ref="AH16:AJ16"/>
    <mergeCell ref="AK16:AM16"/>
    <mergeCell ref="AQ17:AT17"/>
    <mergeCell ref="Y17:AA17"/>
    <mergeCell ref="AB17:AD17"/>
    <mergeCell ref="AE17:AG17"/>
    <mergeCell ref="B16:C16"/>
    <mergeCell ref="D16:E16"/>
    <mergeCell ref="G16:H16"/>
    <mergeCell ref="J16:L16"/>
    <mergeCell ref="M16:O16"/>
    <mergeCell ref="P16:R16"/>
    <mergeCell ref="S16:U16"/>
    <mergeCell ref="S15:U15"/>
    <mergeCell ref="V15:X15"/>
    <mergeCell ref="B15:C15"/>
    <mergeCell ref="D15:E15"/>
    <mergeCell ref="G15:H15"/>
    <mergeCell ref="J15:L15"/>
    <mergeCell ref="M15:O15"/>
    <mergeCell ref="P15:R15"/>
    <mergeCell ref="AN14:AP14"/>
    <mergeCell ref="AQ14:AT14"/>
    <mergeCell ref="AQ13:AT13"/>
    <mergeCell ref="B14:C14"/>
    <mergeCell ref="D14:E14"/>
    <mergeCell ref="G14:H14"/>
    <mergeCell ref="J14:L14"/>
    <mergeCell ref="M14:O14"/>
    <mergeCell ref="P14:R14"/>
    <mergeCell ref="S14:U14"/>
    <mergeCell ref="V14:X14"/>
    <mergeCell ref="Y14:AA14"/>
    <mergeCell ref="Y13:AA13"/>
    <mergeCell ref="AB13:AD13"/>
    <mergeCell ref="AE13:AG13"/>
    <mergeCell ref="AH13:AJ13"/>
    <mergeCell ref="AK13:AM13"/>
    <mergeCell ref="AN13:AP13"/>
    <mergeCell ref="B13:C13"/>
    <mergeCell ref="D13:E13"/>
    <mergeCell ref="G13:H13"/>
    <mergeCell ref="J13:L13"/>
    <mergeCell ref="M13:O13"/>
    <mergeCell ref="P13:R13"/>
    <mergeCell ref="J11:L11"/>
    <mergeCell ref="M11:O11"/>
    <mergeCell ref="Y12:AA12"/>
    <mergeCell ref="AB12:AD12"/>
    <mergeCell ref="AE12:AG12"/>
    <mergeCell ref="AH12:AJ12"/>
    <mergeCell ref="AK12:AM12"/>
    <mergeCell ref="AB14:AD14"/>
    <mergeCell ref="AE14:AG14"/>
    <mergeCell ref="AH14:AJ14"/>
    <mergeCell ref="AK14:AM14"/>
    <mergeCell ref="M10:O10"/>
    <mergeCell ref="P10:R10"/>
    <mergeCell ref="S13:U13"/>
    <mergeCell ref="V13:X13"/>
    <mergeCell ref="V12:X12"/>
    <mergeCell ref="AK11:AM11"/>
    <mergeCell ref="AN11:AP11"/>
    <mergeCell ref="AQ11:AT11"/>
    <mergeCell ref="B12:C12"/>
    <mergeCell ref="D12:E12"/>
    <mergeCell ref="G12:H12"/>
    <mergeCell ref="J12:L12"/>
    <mergeCell ref="M12:O12"/>
    <mergeCell ref="P12:R12"/>
    <mergeCell ref="S12:U12"/>
    <mergeCell ref="S11:U11"/>
    <mergeCell ref="V11:X11"/>
    <mergeCell ref="Y11:AA11"/>
    <mergeCell ref="AB11:AD11"/>
    <mergeCell ref="AE11:AG11"/>
    <mergeCell ref="AH11:AJ11"/>
    <mergeCell ref="B11:C11"/>
    <mergeCell ref="D11:E11"/>
    <mergeCell ref="G11:H11"/>
    <mergeCell ref="S10:U10"/>
    <mergeCell ref="V10:X10"/>
    <mergeCell ref="P11:R11"/>
    <mergeCell ref="AN12:AP12"/>
    <mergeCell ref="AQ12:AT12"/>
    <mergeCell ref="A3:AT3"/>
    <mergeCell ref="B4:H5"/>
    <mergeCell ref="I4:J5"/>
    <mergeCell ref="K4:L5"/>
    <mergeCell ref="M4:N5"/>
    <mergeCell ref="O4:P5"/>
    <mergeCell ref="Q4:R5"/>
    <mergeCell ref="Y10:AA10"/>
    <mergeCell ref="AB10:AD10"/>
    <mergeCell ref="AE10:AG10"/>
    <mergeCell ref="AH10:AJ10"/>
    <mergeCell ref="AK10:AM10"/>
    <mergeCell ref="AN10:AP10"/>
    <mergeCell ref="A7:AT7"/>
    <mergeCell ref="B9:I10"/>
    <mergeCell ref="J9:AD9"/>
    <mergeCell ref="AE9:AP9"/>
    <mergeCell ref="AQ9:AT10"/>
    <mergeCell ref="J10:L10"/>
  </mergeCells>
  <phoneticPr fontId="3"/>
  <pageMargins left="0.7" right="0.7" top="0.75" bottom="0.75" header="0.3" footer="0.3"/>
  <pageSetup paperSize="9" scale="6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EA1D-C64D-4E0C-B35E-247F7D2530B1}">
  <dimension ref="A1:AH60"/>
  <sheetViews>
    <sheetView view="pageBreakPreview" zoomScaleNormal="100" zoomScaleSheetLayoutView="100" workbookViewId="0">
      <selection activeCell="A29" sqref="A29:AG30"/>
    </sheetView>
  </sheetViews>
  <sheetFormatPr defaultColWidth="2.59765625" defaultRowHeight="12" x14ac:dyDescent="0.45"/>
  <cols>
    <col min="1" max="25" width="2.5" style="24" customWidth="1"/>
    <col min="26" max="26" width="2.19921875" style="24" customWidth="1"/>
    <col min="27" max="33" width="2.5" style="24" customWidth="1"/>
    <col min="34" max="16384" width="2.59765625" style="24"/>
  </cols>
  <sheetData>
    <row r="1" spans="1:33" ht="18.75" customHeight="1" x14ac:dyDescent="0.45">
      <c r="A1" s="126" t="s">
        <v>70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row>
    <row r="2" spans="1:33" ht="7.5" customHeight="1" x14ac:dyDescent="0.4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row>
    <row r="3" spans="1:33" ht="28.5" customHeight="1" x14ac:dyDescent="0.45">
      <c r="A3" s="127" t="s">
        <v>39</v>
      </c>
      <c r="B3" s="127"/>
      <c r="C3" s="127"/>
      <c r="D3" s="127"/>
      <c r="E3" s="128"/>
      <c r="F3" s="128"/>
      <c r="G3" s="128"/>
      <c r="H3" s="128"/>
      <c r="I3" s="128"/>
      <c r="J3" s="129" t="s">
        <v>40</v>
      </c>
      <c r="K3" s="129"/>
      <c r="L3" s="129"/>
      <c r="M3" s="129"/>
      <c r="N3" s="129"/>
      <c r="O3" s="128"/>
      <c r="P3" s="128"/>
      <c r="Q3" s="128"/>
      <c r="R3" s="128"/>
      <c r="S3" s="128"/>
      <c r="T3" s="128"/>
      <c r="U3" s="128"/>
      <c r="V3" s="129" t="s">
        <v>41</v>
      </c>
      <c r="W3" s="129"/>
      <c r="X3" s="129"/>
      <c r="Y3" s="130"/>
      <c r="Z3" s="130"/>
      <c r="AA3" s="130"/>
      <c r="AB3" s="130"/>
      <c r="AC3" s="130"/>
      <c r="AD3" s="130"/>
      <c r="AE3" s="130"/>
      <c r="AF3" s="130"/>
      <c r="AG3" s="130"/>
    </row>
    <row r="4" spans="1:33" ht="7.5" customHeight="1" x14ac:dyDescent="0.4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row>
    <row r="5" spans="1:33" x14ac:dyDescent="0.45">
      <c r="A5" s="37" t="s">
        <v>84</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row>
    <row r="6" spans="1:33" ht="13.5" customHeight="1" thickBot="1" x14ac:dyDescent="0.5">
      <c r="A6" s="138" t="s">
        <v>4</v>
      </c>
      <c r="B6" s="139"/>
      <c r="C6" s="139"/>
      <c r="D6" s="139"/>
      <c r="E6" s="139"/>
      <c r="F6" s="139"/>
      <c r="G6" s="139"/>
      <c r="H6" s="139"/>
      <c r="I6" s="140" t="s">
        <v>42</v>
      </c>
      <c r="J6" s="141"/>
      <c r="K6" s="141"/>
      <c r="L6" s="141"/>
      <c r="M6" s="142"/>
      <c r="N6" s="141" t="s">
        <v>43</v>
      </c>
      <c r="O6" s="141"/>
      <c r="P6" s="141"/>
      <c r="Q6" s="141"/>
      <c r="R6" s="141"/>
      <c r="S6" s="140" t="s">
        <v>7</v>
      </c>
      <c r="T6" s="141"/>
      <c r="U6" s="141"/>
      <c r="V6" s="141"/>
      <c r="W6" s="142"/>
      <c r="X6" s="37"/>
      <c r="Y6" s="37"/>
      <c r="Z6" s="37"/>
      <c r="AA6" s="37"/>
      <c r="AB6" s="37"/>
      <c r="AC6" s="37"/>
      <c r="AD6" s="37"/>
      <c r="AE6" s="37"/>
      <c r="AF6" s="37"/>
      <c r="AG6" s="37"/>
    </row>
    <row r="7" spans="1:33" ht="12" customHeight="1" thickTop="1" x14ac:dyDescent="0.45">
      <c r="A7" s="143" t="str">
        <f>入力シート!B11</f>
        <v>令和</v>
      </c>
      <c r="B7" s="144"/>
      <c r="C7" s="145">
        <f>入力シート!D11</f>
        <v>5</v>
      </c>
      <c r="D7" s="145"/>
      <c r="E7" s="38" t="s">
        <v>19</v>
      </c>
      <c r="F7" s="145">
        <f>入力シート!G11</f>
        <v>7</v>
      </c>
      <c r="G7" s="145"/>
      <c r="H7" s="38" t="s">
        <v>20</v>
      </c>
      <c r="I7" s="146">
        <f>SUM(入力シート!J11:AD11)</f>
        <v>370851</v>
      </c>
      <c r="J7" s="147"/>
      <c r="K7" s="147"/>
      <c r="L7" s="147"/>
      <c r="M7" s="65" t="s">
        <v>33</v>
      </c>
      <c r="N7" s="146">
        <f>SUM(入力シート!AE11:AP11)</f>
        <v>0</v>
      </c>
      <c r="O7" s="147"/>
      <c r="P7" s="147"/>
      <c r="Q7" s="147"/>
      <c r="R7" s="80" t="s">
        <v>33</v>
      </c>
      <c r="S7" s="148">
        <f>I7+N7</f>
        <v>370851</v>
      </c>
      <c r="T7" s="149"/>
      <c r="U7" s="149"/>
      <c r="V7" s="149"/>
      <c r="W7" s="82" t="s">
        <v>33</v>
      </c>
      <c r="X7" s="83"/>
      <c r="Y7" s="37"/>
      <c r="Z7" s="37"/>
      <c r="AA7" s="37"/>
      <c r="AB7" s="37"/>
      <c r="AC7" s="37"/>
      <c r="AD7" s="37"/>
      <c r="AE7" s="37"/>
      <c r="AF7" s="37"/>
      <c r="AG7" s="37"/>
    </row>
    <row r="8" spans="1:33" ht="12" customHeight="1" x14ac:dyDescent="0.45">
      <c r="A8" s="131" t="str">
        <f>入力シート!B12</f>
        <v>令和</v>
      </c>
      <c r="B8" s="132"/>
      <c r="C8" s="133">
        <f>入力シート!D12</f>
        <v>5</v>
      </c>
      <c r="D8" s="133"/>
      <c r="E8" s="39" t="s">
        <v>19</v>
      </c>
      <c r="F8" s="133">
        <f>入力シート!G12</f>
        <v>8</v>
      </c>
      <c r="G8" s="133"/>
      <c r="H8" s="39" t="s">
        <v>20</v>
      </c>
      <c r="I8" s="134">
        <f>SUM(入力シート!J12:AD12)</f>
        <v>370851</v>
      </c>
      <c r="J8" s="135"/>
      <c r="K8" s="135"/>
      <c r="L8" s="135"/>
      <c r="M8" s="66" t="s">
        <v>33</v>
      </c>
      <c r="N8" s="134">
        <f>SUM(入力シート!AE12:AP12)</f>
        <v>0</v>
      </c>
      <c r="O8" s="135"/>
      <c r="P8" s="135"/>
      <c r="Q8" s="135"/>
      <c r="R8" s="74" t="s">
        <v>33</v>
      </c>
      <c r="S8" s="136">
        <f t="shared" ref="S8:S18" si="0">I8+N8</f>
        <v>370851</v>
      </c>
      <c r="T8" s="137"/>
      <c r="U8" s="137"/>
      <c r="V8" s="137"/>
      <c r="W8" s="81" t="s">
        <v>33</v>
      </c>
      <c r="X8" s="29"/>
      <c r="Y8" s="37"/>
      <c r="Z8" s="37"/>
      <c r="AA8" s="37"/>
      <c r="AB8" s="37"/>
      <c r="AC8" s="37"/>
      <c r="AD8" s="37"/>
      <c r="AE8" s="37"/>
      <c r="AF8" s="37"/>
      <c r="AG8" s="37"/>
    </row>
    <row r="9" spans="1:33" ht="12" customHeight="1" x14ac:dyDescent="0.45">
      <c r="A9" s="131" t="str">
        <f>入力シート!B13</f>
        <v>令和</v>
      </c>
      <c r="B9" s="132"/>
      <c r="C9" s="133">
        <f>入力シート!D13</f>
        <v>5</v>
      </c>
      <c r="D9" s="133"/>
      <c r="E9" s="39" t="s">
        <v>19</v>
      </c>
      <c r="F9" s="133">
        <f>入力シート!G13</f>
        <v>9</v>
      </c>
      <c r="G9" s="133"/>
      <c r="H9" s="39" t="s">
        <v>20</v>
      </c>
      <c r="I9" s="150">
        <f>SUM(入力シート!J13:AD13)</f>
        <v>370851</v>
      </c>
      <c r="J9" s="151"/>
      <c r="K9" s="151"/>
      <c r="L9" s="151"/>
      <c r="M9" s="69" t="s">
        <v>33</v>
      </c>
      <c r="N9" s="134">
        <f>SUM(入力シート!AE13:AP13)</f>
        <v>0</v>
      </c>
      <c r="O9" s="135"/>
      <c r="P9" s="135"/>
      <c r="Q9" s="135"/>
      <c r="R9" s="74" t="s">
        <v>33</v>
      </c>
      <c r="S9" s="136">
        <f t="shared" si="0"/>
        <v>370851</v>
      </c>
      <c r="T9" s="137"/>
      <c r="U9" s="137"/>
      <c r="V9" s="137"/>
      <c r="W9" s="81" t="s">
        <v>33</v>
      </c>
      <c r="X9" s="29"/>
      <c r="Y9" s="37"/>
      <c r="Z9" s="37"/>
      <c r="AA9" s="37"/>
      <c r="AB9" s="37"/>
      <c r="AC9" s="37"/>
      <c r="AD9" s="37"/>
      <c r="AE9" s="37"/>
      <c r="AF9" s="37"/>
      <c r="AG9" s="37"/>
    </row>
    <row r="10" spans="1:33" ht="12" customHeight="1" x14ac:dyDescent="0.45">
      <c r="A10" s="131" t="str">
        <f>入力シート!B14</f>
        <v>令和</v>
      </c>
      <c r="B10" s="132"/>
      <c r="C10" s="133">
        <f>入力シート!D14</f>
        <v>5</v>
      </c>
      <c r="D10" s="133"/>
      <c r="E10" s="39" t="s">
        <v>19</v>
      </c>
      <c r="F10" s="133">
        <f>入力シート!G14</f>
        <v>10</v>
      </c>
      <c r="G10" s="133"/>
      <c r="H10" s="39" t="s">
        <v>20</v>
      </c>
      <c r="I10" s="150">
        <f>SUM(入力シート!J14:AD14)</f>
        <v>378326</v>
      </c>
      <c r="J10" s="151"/>
      <c r="K10" s="151"/>
      <c r="L10" s="151"/>
      <c r="M10" s="69" t="s">
        <v>33</v>
      </c>
      <c r="N10" s="134">
        <f>SUM(入力シート!AE14:AP14)</f>
        <v>0</v>
      </c>
      <c r="O10" s="135"/>
      <c r="P10" s="135"/>
      <c r="Q10" s="135"/>
      <c r="R10" s="81" t="s">
        <v>33</v>
      </c>
      <c r="S10" s="137">
        <f t="shared" si="0"/>
        <v>378326</v>
      </c>
      <c r="T10" s="137"/>
      <c r="U10" s="137"/>
      <c r="V10" s="137"/>
      <c r="W10" s="81" t="s">
        <v>33</v>
      </c>
      <c r="X10" s="29"/>
      <c r="Y10" s="37"/>
      <c r="Z10" s="37"/>
      <c r="AA10" s="37"/>
      <c r="AB10" s="37"/>
      <c r="AC10" s="37"/>
      <c r="AD10" s="37"/>
      <c r="AE10" s="37"/>
      <c r="AF10" s="37"/>
      <c r="AG10" s="37"/>
    </row>
    <row r="11" spans="1:33" ht="12" customHeight="1" x14ac:dyDescent="0.45">
      <c r="A11" s="131" t="str">
        <f>入力シート!B15</f>
        <v>令和</v>
      </c>
      <c r="B11" s="132"/>
      <c r="C11" s="133">
        <f>入力シート!D15</f>
        <v>5</v>
      </c>
      <c r="D11" s="133"/>
      <c r="E11" s="39" t="s">
        <v>19</v>
      </c>
      <c r="F11" s="133">
        <f>入力シート!G15</f>
        <v>11</v>
      </c>
      <c r="G11" s="133"/>
      <c r="H11" s="39" t="s">
        <v>20</v>
      </c>
      <c r="I11" s="150">
        <f>SUM(入力シート!J15:AD15)</f>
        <v>378326</v>
      </c>
      <c r="J11" s="151"/>
      <c r="K11" s="151"/>
      <c r="L11" s="151"/>
      <c r="M11" s="69" t="s">
        <v>33</v>
      </c>
      <c r="N11" s="134">
        <f>SUM(入力シート!AE15:AP15)</f>
        <v>0</v>
      </c>
      <c r="O11" s="135"/>
      <c r="P11" s="135"/>
      <c r="Q11" s="135"/>
      <c r="R11" s="74" t="s">
        <v>33</v>
      </c>
      <c r="S11" s="136">
        <f t="shared" si="0"/>
        <v>378326</v>
      </c>
      <c r="T11" s="137"/>
      <c r="U11" s="137"/>
      <c r="V11" s="137"/>
      <c r="W11" s="74" t="s">
        <v>33</v>
      </c>
      <c r="X11" s="83"/>
      <c r="Y11" s="37"/>
      <c r="Z11" s="37"/>
      <c r="AA11" s="37"/>
      <c r="AB11" s="37"/>
      <c r="AC11" s="37"/>
      <c r="AD11" s="37"/>
      <c r="AE11" s="37"/>
      <c r="AF11" s="37"/>
      <c r="AG11" s="37"/>
    </row>
    <row r="12" spans="1:33" ht="12" customHeight="1" x14ac:dyDescent="0.45">
      <c r="A12" s="131" t="str">
        <f>入力シート!B16</f>
        <v>令和</v>
      </c>
      <c r="B12" s="132"/>
      <c r="C12" s="133">
        <f>入力シート!D16</f>
        <v>5</v>
      </c>
      <c r="D12" s="133"/>
      <c r="E12" s="39" t="s">
        <v>19</v>
      </c>
      <c r="F12" s="133">
        <f>入力シート!G16</f>
        <v>12</v>
      </c>
      <c r="G12" s="133"/>
      <c r="H12" s="39" t="s">
        <v>20</v>
      </c>
      <c r="I12" s="150">
        <f>SUM(入力シート!J16:AD16)</f>
        <v>378330</v>
      </c>
      <c r="J12" s="151"/>
      <c r="K12" s="151"/>
      <c r="L12" s="151"/>
      <c r="M12" s="69" t="s">
        <v>33</v>
      </c>
      <c r="N12" s="134">
        <f>SUM(入力シート!AE16:AP16)</f>
        <v>0</v>
      </c>
      <c r="O12" s="135"/>
      <c r="P12" s="135"/>
      <c r="Q12" s="135"/>
      <c r="R12" s="74" t="s">
        <v>33</v>
      </c>
      <c r="S12" s="136">
        <f t="shared" si="0"/>
        <v>378330</v>
      </c>
      <c r="T12" s="137"/>
      <c r="U12" s="137"/>
      <c r="V12" s="137"/>
      <c r="W12" s="74" t="s">
        <v>33</v>
      </c>
      <c r="X12" s="83"/>
      <c r="Y12" s="37"/>
      <c r="Z12" s="37"/>
      <c r="AA12" s="37"/>
      <c r="AB12" s="37"/>
      <c r="AC12" s="37"/>
      <c r="AD12" s="37"/>
      <c r="AE12" s="37"/>
      <c r="AF12" s="37"/>
      <c r="AG12" s="37"/>
    </row>
    <row r="13" spans="1:33" ht="12" customHeight="1" x14ac:dyDescent="0.45">
      <c r="A13" s="131" t="str">
        <f>入力シート!B17</f>
        <v>令和</v>
      </c>
      <c r="B13" s="132"/>
      <c r="C13" s="133">
        <f>入力シート!D17</f>
        <v>6</v>
      </c>
      <c r="D13" s="133"/>
      <c r="E13" s="39" t="s">
        <v>19</v>
      </c>
      <c r="F13" s="133">
        <f>入力シート!G17</f>
        <v>1</v>
      </c>
      <c r="G13" s="133"/>
      <c r="H13" s="39" t="s">
        <v>20</v>
      </c>
      <c r="I13" s="150">
        <f>SUM(入力シート!J17:AD17)</f>
        <v>378326</v>
      </c>
      <c r="J13" s="151"/>
      <c r="K13" s="151"/>
      <c r="L13" s="151"/>
      <c r="M13" s="69" t="s">
        <v>33</v>
      </c>
      <c r="N13" s="134">
        <f>SUM(入力シート!AE17:AP17)</f>
        <v>0</v>
      </c>
      <c r="O13" s="135"/>
      <c r="P13" s="135"/>
      <c r="Q13" s="135"/>
      <c r="R13" s="74" t="s">
        <v>33</v>
      </c>
      <c r="S13" s="136">
        <f t="shared" si="0"/>
        <v>378326</v>
      </c>
      <c r="T13" s="137"/>
      <c r="U13" s="137"/>
      <c r="V13" s="137"/>
      <c r="W13" s="74" t="s">
        <v>33</v>
      </c>
      <c r="X13" s="83"/>
      <c r="Y13" s="37"/>
      <c r="Z13" s="37"/>
      <c r="AA13" s="37"/>
      <c r="AB13" s="37"/>
      <c r="AC13" s="37"/>
      <c r="AD13" s="37"/>
      <c r="AE13" s="37"/>
      <c r="AF13" s="37"/>
      <c r="AG13" s="37"/>
    </row>
    <row r="14" spans="1:33" ht="12" customHeight="1" x14ac:dyDescent="0.45">
      <c r="A14" s="131" t="str">
        <f>入力シート!B18</f>
        <v>令和</v>
      </c>
      <c r="B14" s="132"/>
      <c r="C14" s="133">
        <f>入力シート!D18</f>
        <v>6</v>
      </c>
      <c r="D14" s="133"/>
      <c r="E14" s="39" t="s">
        <v>19</v>
      </c>
      <c r="F14" s="133">
        <f>入力シート!G18</f>
        <v>2</v>
      </c>
      <c r="G14" s="133"/>
      <c r="H14" s="39" t="s">
        <v>20</v>
      </c>
      <c r="I14" s="150">
        <f>SUM(入力シート!J18:AD18)</f>
        <v>378326</v>
      </c>
      <c r="J14" s="151"/>
      <c r="K14" s="151"/>
      <c r="L14" s="151"/>
      <c r="M14" s="69" t="s">
        <v>33</v>
      </c>
      <c r="N14" s="134">
        <f>SUM(入力シート!AE18:AP18)</f>
        <v>0</v>
      </c>
      <c r="O14" s="135"/>
      <c r="P14" s="135"/>
      <c r="Q14" s="135"/>
      <c r="R14" s="74" t="s">
        <v>33</v>
      </c>
      <c r="S14" s="136">
        <f t="shared" si="0"/>
        <v>378326</v>
      </c>
      <c r="T14" s="137"/>
      <c r="U14" s="137"/>
      <c r="V14" s="137"/>
      <c r="W14" s="74" t="s">
        <v>33</v>
      </c>
      <c r="X14" s="83"/>
      <c r="Y14" s="37"/>
      <c r="Z14" s="37"/>
      <c r="AA14" s="37"/>
      <c r="AB14" s="37"/>
      <c r="AC14" s="37"/>
      <c r="AD14" s="37"/>
      <c r="AE14" s="37"/>
      <c r="AF14" s="37"/>
      <c r="AG14" s="37"/>
    </row>
    <row r="15" spans="1:33" ht="12" customHeight="1" thickBot="1" x14ac:dyDescent="0.5">
      <c r="A15" s="131" t="str">
        <f>入力シート!B19</f>
        <v>令和</v>
      </c>
      <c r="B15" s="132"/>
      <c r="C15" s="133">
        <f>入力シート!D19</f>
        <v>6</v>
      </c>
      <c r="D15" s="133"/>
      <c r="E15" s="39" t="s">
        <v>19</v>
      </c>
      <c r="F15" s="133">
        <f>入力シート!G19</f>
        <v>3</v>
      </c>
      <c r="G15" s="133"/>
      <c r="H15" s="39" t="s">
        <v>20</v>
      </c>
      <c r="I15" s="150">
        <f>SUM(入力シート!J19:AD19)</f>
        <v>378326</v>
      </c>
      <c r="J15" s="151"/>
      <c r="K15" s="151"/>
      <c r="L15" s="151"/>
      <c r="M15" s="69" t="s">
        <v>33</v>
      </c>
      <c r="N15" s="134">
        <f>SUM(入力シート!AE19:AP19)</f>
        <v>0</v>
      </c>
      <c r="O15" s="135"/>
      <c r="P15" s="135"/>
      <c r="Q15" s="135"/>
      <c r="R15" s="74" t="s">
        <v>33</v>
      </c>
      <c r="S15" s="154">
        <f t="shared" si="0"/>
        <v>378326</v>
      </c>
      <c r="T15" s="155"/>
      <c r="U15" s="155"/>
      <c r="V15" s="155"/>
      <c r="W15" s="75" t="s">
        <v>33</v>
      </c>
      <c r="X15" s="83"/>
      <c r="Y15" s="37"/>
      <c r="Z15" s="37"/>
      <c r="AA15" s="37"/>
      <c r="AB15" s="37"/>
      <c r="AC15" s="37"/>
      <c r="AD15" s="37"/>
      <c r="AE15" s="37"/>
      <c r="AF15" s="37"/>
      <c r="AG15" s="37"/>
    </row>
    <row r="16" spans="1:33" ht="12" customHeight="1" thickTop="1" x14ac:dyDescent="0.45">
      <c r="A16" s="131" t="str">
        <f>入力シート!B20</f>
        <v>令和</v>
      </c>
      <c r="B16" s="132"/>
      <c r="C16" s="133">
        <f>入力シート!D20</f>
        <v>6</v>
      </c>
      <c r="D16" s="133"/>
      <c r="E16" s="39" t="s">
        <v>19</v>
      </c>
      <c r="F16" s="133">
        <f>入力シート!G20</f>
        <v>4</v>
      </c>
      <c r="G16" s="133"/>
      <c r="H16" s="39" t="s">
        <v>20</v>
      </c>
      <c r="I16" s="150">
        <f>SUM(入力シート!J20:AD20)</f>
        <v>378326</v>
      </c>
      <c r="J16" s="151"/>
      <c r="K16" s="151"/>
      <c r="L16" s="151"/>
      <c r="M16" s="69" t="s">
        <v>33</v>
      </c>
      <c r="N16" s="134">
        <f>SUM(入力シート!AE20:AP20)</f>
        <v>85000</v>
      </c>
      <c r="O16" s="135"/>
      <c r="P16" s="135"/>
      <c r="Q16" s="135"/>
      <c r="R16" s="74" t="s">
        <v>33</v>
      </c>
      <c r="S16" s="152">
        <f t="shared" si="0"/>
        <v>463326</v>
      </c>
      <c r="T16" s="153"/>
      <c r="U16" s="153"/>
      <c r="V16" s="153"/>
      <c r="W16" s="78" t="s">
        <v>33</v>
      </c>
      <c r="X16" s="79"/>
      <c r="Y16" s="37"/>
      <c r="Z16" s="37"/>
      <c r="AA16" s="37"/>
      <c r="AB16" s="37"/>
      <c r="AC16" s="37"/>
      <c r="AD16" s="37"/>
      <c r="AE16" s="37"/>
      <c r="AF16" s="37"/>
      <c r="AG16" s="37"/>
    </row>
    <row r="17" spans="1:33" ht="12" customHeight="1" x14ac:dyDescent="0.45">
      <c r="A17" s="131" t="str">
        <f>入力シート!B21</f>
        <v>令和</v>
      </c>
      <c r="B17" s="132"/>
      <c r="C17" s="133">
        <f>入力シート!D21</f>
        <v>6</v>
      </c>
      <c r="D17" s="133"/>
      <c r="E17" s="39" t="s">
        <v>19</v>
      </c>
      <c r="F17" s="133">
        <f>入力シート!G21</f>
        <v>5</v>
      </c>
      <c r="G17" s="133"/>
      <c r="H17" s="39" t="s">
        <v>20</v>
      </c>
      <c r="I17" s="150">
        <f>SUM(入力シート!J21:AD21)</f>
        <v>378326</v>
      </c>
      <c r="J17" s="151"/>
      <c r="K17" s="151"/>
      <c r="L17" s="151"/>
      <c r="M17" s="69" t="s">
        <v>33</v>
      </c>
      <c r="N17" s="134">
        <f>SUM(入力シート!AE21:AP21)</f>
        <v>85000</v>
      </c>
      <c r="O17" s="135"/>
      <c r="P17" s="135"/>
      <c r="Q17" s="135"/>
      <c r="R17" s="74" t="s">
        <v>33</v>
      </c>
      <c r="S17" s="165">
        <f t="shared" si="0"/>
        <v>463326</v>
      </c>
      <c r="T17" s="137"/>
      <c r="U17" s="137"/>
      <c r="V17" s="137"/>
      <c r="W17" s="74" t="s">
        <v>33</v>
      </c>
      <c r="X17" s="79"/>
      <c r="Y17" s="37"/>
      <c r="Z17" s="37"/>
      <c r="AA17" s="37"/>
      <c r="AB17" s="37"/>
      <c r="AC17" s="37"/>
      <c r="AD17" s="37"/>
      <c r="AE17" s="37"/>
      <c r="AF17" s="37"/>
      <c r="AG17" s="37"/>
    </row>
    <row r="18" spans="1:33" ht="12" customHeight="1" thickBot="1" x14ac:dyDescent="0.2">
      <c r="A18" s="156" t="str">
        <f>入力シート!B22</f>
        <v>令和</v>
      </c>
      <c r="B18" s="157"/>
      <c r="C18" s="158">
        <f>入力シート!D22</f>
        <v>6</v>
      </c>
      <c r="D18" s="158"/>
      <c r="E18" s="40" t="s">
        <v>19</v>
      </c>
      <c r="F18" s="158">
        <f>入力シート!G22</f>
        <v>6</v>
      </c>
      <c r="G18" s="158"/>
      <c r="H18" s="40" t="s">
        <v>20</v>
      </c>
      <c r="I18" s="159">
        <f>SUM(入力シート!J22:AD22)</f>
        <v>378330</v>
      </c>
      <c r="J18" s="160"/>
      <c r="K18" s="160"/>
      <c r="L18" s="160"/>
      <c r="M18" s="67" t="s">
        <v>33</v>
      </c>
      <c r="N18" s="161">
        <f>SUM(入力シート!AE22:AP22)</f>
        <v>90000</v>
      </c>
      <c r="O18" s="162"/>
      <c r="P18" s="162"/>
      <c r="Q18" s="162"/>
      <c r="R18" s="75" t="s">
        <v>33</v>
      </c>
      <c r="S18" s="163">
        <f t="shared" si="0"/>
        <v>468330</v>
      </c>
      <c r="T18" s="164"/>
      <c r="U18" s="164"/>
      <c r="V18" s="164"/>
      <c r="W18" s="75" t="s">
        <v>33</v>
      </c>
      <c r="X18" s="79"/>
      <c r="Y18" s="41"/>
      <c r="Z18" s="41"/>
      <c r="AA18" s="37"/>
      <c r="AB18" s="29"/>
      <c r="AC18" s="37"/>
      <c r="AD18" s="37"/>
      <c r="AE18" s="37"/>
      <c r="AF18" s="41"/>
      <c r="AG18" s="42"/>
    </row>
    <row r="19" spans="1:33" ht="20.25" customHeight="1" thickTop="1" thickBot="1" x14ac:dyDescent="0.5">
      <c r="A19" s="43"/>
      <c r="B19" s="37"/>
      <c r="C19" s="37"/>
      <c r="D19" s="68"/>
      <c r="E19" s="68"/>
      <c r="F19" s="68"/>
      <c r="G19" s="68"/>
      <c r="H19" s="68"/>
      <c r="I19" s="71"/>
      <c r="J19" s="71"/>
      <c r="K19" s="71"/>
      <c r="L19" s="71"/>
      <c r="M19" s="76"/>
      <c r="N19" s="166" t="s">
        <v>81</v>
      </c>
      <c r="O19" s="167"/>
      <c r="P19" s="167"/>
      <c r="Q19" s="167"/>
      <c r="R19" s="168"/>
      <c r="S19" s="177">
        <f>入力シート!H34</f>
        <v>398124</v>
      </c>
      <c r="T19" s="178"/>
      <c r="U19" s="178"/>
      <c r="V19" s="178"/>
      <c r="W19" s="86" t="s">
        <v>77</v>
      </c>
      <c r="X19" s="77"/>
      <c r="Y19" s="179" t="s">
        <v>79</v>
      </c>
      <c r="Z19" s="179"/>
      <c r="AA19" s="71"/>
      <c r="AB19" s="71"/>
      <c r="AC19" s="169" t="s">
        <v>44</v>
      </c>
      <c r="AD19" s="170"/>
      <c r="AE19" s="170"/>
      <c r="AF19" s="170"/>
      <c r="AG19" s="171"/>
    </row>
    <row r="20" spans="1:33" ht="20.25" customHeight="1" thickBot="1" x14ac:dyDescent="0.5">
      <c r="A20" s="43"/>
      <c r="B20" s="31"/>
      <c r="C20" s="31"/>
      <c r="D20" s="72"/>
      <c r="E20" s="72"/>
      <c r="F20" s="72"/>
      <c r="G20" s="72"/>
      <c r="H20" s="70"/>
      <c r="I20" s="73"/>
      <c r="J20" s="73"/>
      <c r="K20" s="73"/>
      <c r="L20" s="73"/>
      <c r="M20" s="68"/>
      <c r="N20" s="180" t="s">
        <v>78</v>
      </c>
      <c r="O20" s="181"/>
      <c r="P20" s="181"/>
      <c r="Q20" s="181"/>
      <c r="R20" s="182"/>
      <c r="S20" s="172">
        <f>入力シート!H39</f>
        <v>464994</v>
      </c>
      <c r="T20" s="173"/>
      <c r="U20" s="173"/>
      <c r="V20" s="173"/>
      <c r="W20" s="88" t="s">
        <v>77</v>
      </c>
      <c r="X20" s="77"/>
      <c r="Y20" s="179" t="s">
        <v>80</v>
      </c>
      <c r="Z20" s="179"/>
      <c r="AA20" s="37"/>
      <c r="AB20" s="37"/>
      <c r="AC20" s="174" t="str">
        <f>入力シート!G41</f>
        <v>○</v>
      </c>
      <c r="AD20" s="175"/>
      <c r="AE20" s="175"/>
      <c r="AF20" s="175"/>
      <c r="AG20" s="176"/>
    </row>
    <row r="21" spans="1:33" ht="7.5" customHeight="1" thickTop="1" x14ac:dyDescent="0.45">
      <c r="A21" s="37"/>
      <c r="B21" s="37"/>
      <c r="C21" s="37"/>
      <c r="D21" s="37"/>
      <c r="E21" s="37"/>
      <c r="F21" s="37"/>
      <c r="G21" s="37"/>
      <c r="H21" s="37"/>
      <c r="I21" s="37"/>
      <c r="J21" s="37"/>
      <c r="K21" s="37"/>
      <c r="L21" s="37"/>
      <c r="M21" s="37"/>
      <c r="N21" s="85"/>
      <c r="O21" s="85"/>
      <c r="P21" s="85"/>
      <c r="Q21" s="37"/>
      <c r="R21" s="85"/>
      <c r="S21" s="84"/>
      <c r="T21" s="183">
        <f>SUM(S16:V18)</f>
        <v>1394982</v>
      </c>
      <c r="U21" s="183"/>
      <c r="V21" s="183"/>
      <c r="W21" s="183"/>
      <c r="X21" s="37"/>
      <c r="Y21" s="37"/>
      <c r="Z21" s="37"/>
      <c r="AA21" s="37"/>
      <c r="AB21" s="37"/>
      <c r="AC21" s="37"/>
      <c r="AD21" s="37"/>
      <c r="AE21" s="37"/>
      <c r="AF21" s="37"/>
      <c r="AG21" s="44"/>
    </row>
    <row r="22" spans="1:33" x14ac:dyDescent="0.45">
      <c r="A22" s="29" t="s">
        <v>47</v>
      </c>
      <c r="B22" s="29"/>
      <c r="C22" s="29"/>
      <c r="D22" s="37"/>
      <c r="E22" s="37"/>
      <c r="F22" s="37"/>
      <c r="G22" s="37"/>
      <c r="H22" s="37"/>
      <c r="I22" s="37"/>
      <c r="J22" s="29"/>
      <c r="K22" s="29"/>
      <c r="L22" s="45"/>
      <c r="M22" s="129" t="s">
        <v>28</v>
      </c>
      <c r="N22" s="129"/>
      <c r="O22" s="129"/>
      <c r="P22" s="129"/>
      <c r="Q22" s="129"/>
      <c r="R22" s="129"/>
      <c r="S22" s="129"/>
      <c r="T22" s="129" t="s">
        <v>29</v>
      </c>
      <c r="U22" s="129"/>
      <c r="V22" s="129"/>
      <c r="W22" s="129"/>
      <c r="X22" s="129"/>
      <c r="Y22" s="129"/>
      <c r="Z22" s="129"/>
      <c r="AA22" s="129" t="s">
        <v>30</v>
      </c>
      <c r="AB22" s="129"/>
      <c r="AC22" s="129"/>
      <c r="AD22" s="129"/>
      <c r="AE22" s="129"/>
      <c r="AF22" s="129"/>
      <c r="AG22" s="129"/>
    </row>
    <row r="23" spans="1:33" x14ac:dyDescent="0.45">
      <c r="A23" s="37"/>
      <c r="B23" s="29"/>
      <c r="C23" s="29"/>
      <c r="D23" s="29"/>
      <c r="E23" s="29"/>
      <c r="F23" s="29"/>
      <c r="G23" s="29"/>
      <c r="H23" s="29"/>
      <c r="I23" s="29"/>
      <c r="J23" s="29"/>
      <c r="K23" s="29"/>
      <c r="L23" s="45"/>
      <c r="M23" s="129" t="s">
        <v>31</v>
      </c>
      <c r="N23" s="129"/>
      <c r="O23" s="129" t="s">
        <v>32</v>
      </c>
      <c r="P23" s="129"/>
      <c r="Q23" s="129"/>
      <c r="R23" s="129"/>
      <c r="S23" s="129"/>
      <c r="T23" s="129" t="s">
        <v>31</v>
      </c>
      <c r="U23" s="129"/>
      <c r="V23" s="129" t="s">
        <v>32</v>
      </c>
      <c r="W23" s="129"/>
      <c r="X23" s="129"/>
      <c r="Y23" s="129"/>
      <c r="Z23" s="129"/>
      <c r="AA23" s="129" t="s">
        <v>31</v>
      </c>
      <c r="AB23" s="129"/>
      <c r="AC23" s="129" t="s">
        <v>32</v>
      </c>
      <c r="AD23" s="129"/>
      <c r="AE23" s="129"/>
      <c r="AF23" s="129"/>
      <c r="AG23" s="129"/>
    </row>
    <row r="24" spans="1:33" ht="24" customHeight="1" x14ac:dyDescent="0.45">
      <c r="A24" s="184" t="s">
        <v>45</v>
      </c>
      <c r="B24" s="185"/>
      <c r="C24" s="186" t="s">
        <v>48</v>
      </c>
      <c r="D24" s="186"/>
      <c r="E24" s="186"/>
      <c r="F24" s="186"/>
      <c r="G24" s="186"/>
      <c r="H24" s="186"/>
      <c r="I24" s="186"/>
      <c r="J24" s="186"/>
      <c r="K24" s="186"/>
      <c r="L24" s="187"/>
      <c r="M24" s="129">
        <f>入力シート!N34</f>
        <v>24</v>
      </c>
      <c r="N24" s="129"/>
      <c r="O24" s="188">
        <f>入力シート!P34</f>
        <v>410000</v>
      </c>
      <c r="P24" s="188"/>
      <c r="Q24" s="188"/>
      <c r="R24" s="189"/>
      <c r="S24" s="46" t="s">
        <v>33</v>
      </c>
      <c r="T24" s="129">
        <f>入力シート!U34</f>
        <v>24</v>
      </c>
      <c r="U24" s="129"/>
      <c r="V24" s="188">
        <f>入力シート!W34</f>
        <v>410000</v>
      </c>
      <c r="W24" s="188"/>
      <c r="X24" s="188"/>
      <c r="Y24" s="189"/>
      <c r="Z24" s="46" t="s">
        <v>33</v>
      </c>
      <c r="AA24" s="190">
        <f>入力シート!AB34</f>
        <v>27</v>
      </c>
      <c r="AB24" s="190"/>
      <c r="AC24" s="188">
        <f>入力シート!AD34</f>
        <v>410000</v>
      </c>
      <c r="AD24" s="188"/>
      <c r="AE24" s="188"/>
      <c r="AF24" s="189"/>
      <c r="AG24" s="46" t="s">
        <v>33</v>
      </c>
    </row>
    <row r="25" spans="1:33" ht="24" customHeight="1" x14ac:dyDescent="0.45">
      <c r="A25" s="200" t="s">
        <v>46</v>
      </c>
      <c r="B25" s="201"/>
      <c r="C25" s="202" t="s">
        <v>82</v>
      </c>
      <c r="D25" s="203"/>
      <c r="E25" s="203"/>
      <c r="F25" s="203"/>
      <c r="G25" s="203"/>
      <c r="H25" s="203"/>
      <c r="I25" s="203"/>
      <c r="J25" s="203"/>
      <c r="K25" s="203"/>
      <c r="L25" s="204"/>
      <c r="M25" s="129">
        <f>入力シート!N39</f>
        <v>26</v>
      </c>
      <c r="N25" s="129"/>
      <c r="O25" s="188">
        <f>入力シート!P39</f>
        <v>470000</v>
      </c>
      <c r="P25" s="188"/>
      <c r="Q25" s="188"/>
      <c r="R25" s="189"/>
      <c r="S25" s="46" t="s">
        <v>33</v>
      </c>
      <c r="T25" s="129">
        <f>入力シート!U39</f>
        <v>26</v>
      </c>
      <c r="U25" s="129"/>
      <c r="V25" s="188">
        <f>入力シート!W39</f>
        <v>470000</v>
      </c>
      <c r="W25" s="188"/>
      <c r="X25" s="188"/>
      <c r="Y25" s="189"/>
      <c r="Z25" s="46" t="s">
        <v>33</v>
      </c>
      <c r="AA25" s="190">
        <f>入力シート!AB39</f>
        <v>29</v>
      </c>
      <c r="AB25" s="190"/>
      <c r="AC25" s="188">
        <f>入力シート!AD39</f>
        <v>470000</v>
      </c>
      <c r="AD25" s="188"/>
      <c r="AE25" s="188"/>
      <c r="AF25" s="189"/>
      <c r="AG25" s="46" t="s">
        <v>33</v>
      </c>
    </row>
    <row r="26" spans="1:33" ht="7.5" customHeight="1" x14ac:dyDescent="0.45">
      <c r="A26" s="47"/>
      <c r="B26" s="47"/>
      <c r="C26" s="47"/>
      <c r="D26" s="47"/>
      <c r="E26" s="47"/>
      <c r="F26" s="47"/>
      <c r="G26" s="47"/>
      <c r="H26" s="47"/>
      <c r="I26" s="47"/>
      <c r="J26" s="47"/>
      <c r="K26" s="47"/>
      <c r="L26" s="47"/>
      <c r="M26" s="48"/>
      <c r="N26" s="48"/>
      <c r="O26" s="49"/>
      <c r="P26" s="49"/>
      <c r="Q26" s="49"/>
      <c r="R26" s="49"/>
      <c r="S26" s="50"/>
      <c r="T26" s="48"/>
      <c r="U26" s="48"/>
      <c r="V26" s="49"/>
      <c r="W26" s="49"/>
      <c r="X26" s="49"/>
      <c r="Y26" s="49"/>
      <c r="Z26" s="50"/>
      <c r="AA26" s="48"/>
      <c r="AB26" s="48"/>
      <c r="AC26" s="49"/>
      <c r="AD26" s="49"/>
      <c r="AE26" s="49"/>
      <c r="AF26" s="49"/>
      <c r="AG26" s="50"/>
    </row>
    <row r="27" spans="1:33" ht="7.5" customHeight="1" x14ac:dyDescent="0.45">
      <c r="A27" s="37"/>
      <c r="B27" s="51"/>
      <c r="C27" s="51"/>
      <c r="D27" s="51"/>
      <c r="E27" s="51"/>
      <c r="F27" s="51"/>
      <c r="G27" s="51"/>
      <c r="H27" s="51"/>
      <c r="I27" s="51"/>
      <c r="J27" s="51"/>
      <c r="K27" s="51"/>
      <c r="L27" s="51"/>
      <c r="M27" s="52"/>
      <c r="N27" s="52"/>
      <c r="O27" s="53"/>
      <c r="P27" s="53"/>
      <c r="Q27" s="53"/>
      <c r="R27" s="53"/>
      <c r="S27" s="54"/>
      <c r="T27" s="52"/>
      <c r="U27" s="52"/>
      <c r="V27" s="53"/>
      <c r="W27" s="53"/>
      <c r="X27" s="53"/>
      <c r="Y27" s="53"/>
      <c r="Z27" s="54"/>
      <c r="AA27" s="55"/>
      <c r="AB27" s="56"/>
      <c r="AC27" s="53"/>
      <c r="AD27" s="53"/>
      <c r="AE27" s="53"/>
      <c r="AF27" s="53"/>
      <c r="AG27" s="57"/>
    </row>
    <row r="28" spans="1:33" x14ac:dyDescent="0.45">
      <c r="A28" s="37" t="s">
        <v>49</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row>
    <row r="29" spans="1:33" ht="12" customHeight="1" x14ac:dyDescent="0.45">
      <c r="A29" s="191" t="s">
        <v>89</v>
      </c>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row>
    <row r="30" spans="1:33" x14ac:dyDescent="0.45">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6"/>
    </row>
    <row r="31" spans="1:33" x14ac:dyDescent="0.45">
      <c r="A31" s="194"/>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6"/>
    </row>
    <row r="32" spans="1:33" x14ac:dyDescent="0.45">
      <c r="A32" s="194"/>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6"/>
    </row>
    <row r="33" spans="1:34" x14ac:dyDescent="0.45">
      <c r="A33" s="194"/>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6"/>
    </row>
    <row r="34" spans="1:34" x14ac:dyDescent="0.45">
      <c r="A34" s="194"/>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6"/>
    </row>
    <row r="35" spans="1:34" x14ac:dyDescent="0.45">
      <c r="A35" s="194"/>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6"/>
    </row>
    <row r="36" spans="1:34" x14ac:dyDescent="0.45">
      <c r="A36" s="194"/>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6"/>
    </row>
    <row r="37" spans="1:34" x14ac:dyDescent="0.45">
      <c r="A37" s="194"/>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6"/>
    </row>
    <row r="38" spans="1:34" x14ac:dyDescent="0.45">
      <c r="A38" s="19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6"/>
      <c r="AH38" s="87"/>
    </row>
    <row r="39" spans="1:34" x14ac:dyDescent="0.45">
      <c r="A39" s="194"/>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6"/>
    </row>
    <row r="40" spans="1:34" x14ac:dyDescent="0.45">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9"/>
    </row>
    <row r="41" spans="1:34" ht="7.5" customHeight="1" x14ac:dyDescent="0.4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row>
    <row r="42" spans="1:34" ht="0.75" customHeight="1" x14ac:dyDescent="0.45">
      <c r="A42" s="58"/>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60"/>
    </row>
    <row r="43" spans="1:34" ht="13.5" customHeight="1" x14ac:dyDescent="0.45">
      <c r="A43" s="28"/>
      <c r="B43" s="29"/>
      <c r="C43" s="31" t="s">
        <v>85</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45"/>
    </row>
    <row r="44" spans="1:34" ht="13.5" customHeight="1" x14ac:dyDescent="0.45">
      <c r="A44" s="28" t="s">
        <v>50</v>
      </c>
      <c r="B44" s="29"/>
      <c r="C44" s="31" t="s">
        <v>87</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45"/>
    </row>
    <row r="45" spans="1:34" ht="13.5" customHeight="1" x14ac:dyDescent="0.45">
      <c r="A45" s="28" t="s">
        <v>50</v>
      </c>
      <c r="B45" s="29"/>
      <c r="C45" s="31" t="s">
        <v>86</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45"/>
    </row>
    <row r="46" spans="1:34" ht="6.75" customHeight="1" x14ac:dyDescent="0.45">
      <c r="A46" s="61" t="s">
        <v>50</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45"/>
    </row>
    <row r="47" spans="1:34" ht="13.5" customHeight="1" x14ac:dyDescent="0.45">
      <c r="A47" s="62" t="s">
        <v>51</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45"/>
    </row>
    <row r="48" spans="1:34" s="25" customFormat="1" ht="13.5" customHeight="1" x14ac:dyDescent="0.45">
      <c r="A48" s="30"/>
      <c r="B48" s="31"/>
      <c r="C48" s="31"/>
      <c r="D48" s="31"/>
      <c r="E48" s="32"/>
      <c r="F48" s="32"/>
      <c r="G48" s="32"/>
      <c r="H48" s="32"/>
      <c r="I48" s="32"/>
      <c r="J48" s="31"/>
      <c r="K48" s="31"/>
      <c r="L48" s="31"/>
      <c r="M48" s="31"/>
      <c r="N48" s="31"/>
      <c r="O48" s="31"/>
      <c r="P48" s="31" t="s">
        <v>52</v>
      </c>
      <c r="Q48" s="31"/>
      <c r="R48" s="31"/>
      <c r="S48" s="31"/>
      <c r="T48" s="31"/>
      <c r="U48" s="31"/>
      <c r="V48" s="31"/>
      <c r="W48" s="31"/>
      <c r="X48" s="31"/>
      <c r="Y48" s="31"/>
      <c r="Z48" s="31"/>
      <c r="AA48" s="31"/>
      <c r="AB48" s="31"/>
      <c r="AC48" s="31"/>
      <c r="AD48" s="31"/>
      <c r="AE48" s="31"/>
      <c r="AF48" s="31"/>
      <c r="AG48" s="33"/>
    </row>
    <row r="49" spans="1:33" s="25" customFormat="1" ht="13.5" customHeight="1" x14ac:dyDescent="0.45">
      <c r="A49" s="30"/>
      <c r="B49" s="31"/>
      <c r="C49" s="32"/>
      <c r="D49" s="31" t="s">
        <v>2</v>
      </c>
      <c r="E49" s="32"/>
      <c r="F49" s="32"/>
      <c r="G49" s="31" t="s">
        <v>53</v>
      </c>
      <c r="H49" s="31"/>
      <c r="I49" s="32"/>
      <c r="J49" s="31" t="s">
        <v>54</v>
      </c>
      <c r="K49" s="31"/>
      <c r="L49" s="31" t="s">
        <v>55</v>
      </c>
      <c r="M49" s="31"/>
      <c r="N49" s="31"/>
      <c r="O49" s="31"/>
      <c r="P49" s="31" t="s">
        <v>56</v>
      </c>
      <c r="Q49" s="31"/>
      <c r="R49" s="31"/>
      <c r="S49" s="31"/>
      <c r="T49" s="31"/>
      <c r="U49" s="31"/>
      <c r="V49" s="31"/>
      <c r="W49" s="31"/>
      <c r="X49" s="31"/>
      <c r="Y49" s="31"/>
      <c r="Z49" s="31"/>
      <c r="AA49" s="31"/>
      <c r="AB49" s="31"/>
      <c r="AC49" s="31"/>
      <c r="AD49" s="31"/>
      <c r="AE49" s="31"/>
      <c r="AF49" s="31"/>
      <c r="AG49" s="33"/>
    </row>
    <row r="50" spans="1:33" s="25" customFormat="1" ht="13.5" customHeight="1" x14ac:dyDescent="0.45">
      <c r="A50" s="30"/>
      <c r="B50" s="31"/>
      <c r="C50" s="31"/>
      <c r="D50" s="31"/>
      <c r="E50" s="31"/>
      <c r="F50" s="31"/>
      <c r="G50" s="31"/>
      <c r="H50" s="31"/>
      <c r="I50" s="31"/>
      <c r="J50" s="31"/>
      <c r="K50" s="31"/>
      <c r="L50" s="31"/>
      <c r="M50" s="31"/>
      <c r="N50" s="31"/>
      <c r="O50" s="31" t="s">
        <v>57</v>
      </c>
      <c r="P50" s="31" t="s">
        <v>58</v>
      </c>
      <c r="Q50" s="31"/>
      <c r="R50" s="31"/>
      <c r="S50" s="31"/>
      <c r="T50" s="31"/>
      <c r="U50" s="31"/>
      <c r="V50" s="31"/>
      <c r="W50" s="31"/>
      <c r="X50" s="31"/>
      <c r="Y50" s="31"/>
      <c r="Z50" s="31"/>
      <c r="AA50" s="31"/>
      <c r="AB50" s="31"/>
      <c r="AC50" s="31"/>
      <c r="AD50" s="31"/>
      <c r="AE50" s="31"/>
      <c r="AF50" s="31"/>
      <c r="AG50" s="33"/>
    </row>
    <row r="51" spans="1:33" ht="0.75" customHeight="1" x14ac:dyDescent="0.45">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63"/>
      <c r="AA51" s="29"/>
      <c r="AB51" s="29"/>
      <c r="AC51" s="29"/>
      <c r="AD51" s="29"/>
      <c r="AE51" s="29"/>
      <c r="AF51" s="29"/>
      <c r="AG51" s="45"/>
    </row>
    <row r="52" spans="1:33" ht="0.75" customHeight="1" x14ac:dyDescent="0.45">
      <c r="A52" s="58"/>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60"/>
    </row>
    <row r="53" spans="1:33" ht="13.5" customHeight="1" x14ac:dyDescent="0.45">
      <c r="A53" s="28" t="s">
        <v>59</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45"/>
    </row>
    <row r="54" spans="1:33" s="25" customFormat="1" ht="13.5" customHeight="1" x14ac:dyDescent="0.45">
      <c r="A54" s="30"/>
      <c r="B54" s="31"/>
      <c r="C54" s="31"/>
      <c r="D54" s="31"/>
      <c r="E54" s="32"/>
      <c r="F54" s="32"/>
      <c r="G54" s="32"/>
      <c r="H54" s="32"/>
      <c r="I54" s="32"/>
      <c r="J54" s="31"/>
      <c r="K54" s="31"/>
      <c r="L54" s="31"/>
      <c r="M54" s="31"/>
      <c r="N54" s="31"/>
      <c r="O54" s="31"/>
      <c r="P54" s="31" t="s">
        <v>60</v>
      </c>
      <c r="Q54" s="31"/>
      <c r="R54" s="31"/>
      <c r="S54" s="31"/>
      <c r="T54" s="31"/>
      <c r="U54" s="31"/>
      <c r="V54" s="31"/>
      <c r="W54" s="31"/>
      <c r="X54" s="31"/>
      <c r="Y54" s="31"/>
      <c r="Z54" s="31"/>
      <c r="AA54" s="31"/>
      <c r="AB54" s="31"/>
      <c r="AC54" s="31"/>
      <c r="AD54" s="31"/>
      <c r="AE54" s="31"/>
      <c r="AF54" s="31"/>
      <c r="AG54" s="33"/>
    </row>
    <row r="55" spans="1:33" s="25" customFormat="1" ht="13.5" customHeight="1" x14ac:dyDescent="0.45">
      <c r="A55" s="30"/>
      <c r="B55" s="31"/>
      <c r="C55" s="32"/>
      <c r="D55" s="31" t="s">
        <v>2</v>
      </c>
      <c r="E55" s="32"/>
      <c r="F55" s="32"/>
      <c r="G55" s="31" t="s">
        <v>53</v>
      </c>
      <c r="H55" s="31"/>
      <c r="I55" s="32"/>
      <c r="J55" s="31" t="s">
        <v>54</v>
      </c>
      <c r="K55" s="31"/>
      <c r="L55" s="31" t="s">
        <v>61</v>
      </c>
      <c r="M55" s="31"/>
      <c r="N55" s="31"/>
      <c r="O55" s="31"/>
      <c r="P55" s="31"/>
      <c r="Q55" s="31"/>
      <c r="R55" s="31"/>
      <c r="S55" s="31"/>
      <c r="T55" s="31"/>
      <c r="U55" s="31"/>
      <c r="V55" s="31"/>
      <c r="W55" s="31"/>
      <c r="X55" s="31"/>
      <c r="Y55" s="31"/>
      <c r="Z55" s="31"/>
      <c r="AA55" s="31"/>
      <c r="AB55" s="31"/>
      <c r="AC55" s="31"/>
      <c r="AD55" s="31"/>
      <c r="AE55" s="31"/>
      <c r="AF55" s="31"/>
      <c r="AG55" s="33"/>
    </row>
    <row r="56" spans="1:33" s="25" customFormat="1" ht="13.5" customHeight="1" x14ac:dyDescent="0.45">
      <c r="A56" s="34"/>
      <c r="B56" s="35"/>
      <c r="C56" s="35"/>
      <c r="D56" s="35"/>
      <c r="E56" s="35"/>
      <c r="F56" s="35"/>
      <c r="G56" s="35"/>
      <c r="H56" s="35"/>
      <c r="I56" s="35"/>
      <c r="J56" s="35"/>
      <c r="K56" s="35"/>
      <c r="L56" s="35"/>
      <c r="M56" s="35"/>
      <c r="N56" s="35"/>
      <c r="O56" s="35" t="s">
        <v>57</v>
      </c>
      <c r="P56" s="35" t="s">
        <v>58</v>
      </c>
      <c r="Q56" s="35"/>
      <c r="R56" s="35"/>
      <c r="S56" s="35"/>
      <c r="T56" s="35"/>
      <c r="U56" s="35"/>
      <c r="V56" s="35"/>
      <c r="W56" s="35"/>
      <c r="X56" s="35"/>
      <c r="Y56" s="35"/>
      <c r="Z56" s="35"/>
      <c r="AA56" s="35"/>
      <c r="AB56" s="35"/>
      <c r="AC56" s="35"/>
      <c r="AD56" s="35"/>
      <c r="AE56" s="35"/>
      <c r="AF56" s="35"/>
      <c r="AG56" s="36"/>
    </row>
    <row r="57" spans="1:33" ht="7.5" customHeight="1" x14ac:dyDescent="0.4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row>
    <row r="58" spans="1:33" x14ac:dyDescent="0.45">
      <c r="A58" s="37" t="s">
        <v>62</v>
      </c>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row>
    <row r="59" spans="1:33" x14ac:dyDescent="0.45">
      <c r="A59" s="37" t="s">
        <v>63</v>
      </c>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row>
    <row r="60" spans="1:33" x14ac:dyDescent="0.45">
      <c r="A60" s="37" t="s">
        <v>64</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64" t="s">
        <v>88</v>
      </c>
    </row>
  </sheetData>
  <mergeCells count="119">
    <mergeCell ref="A31:AG40"/>
    <mergeCell ref="AA25:AB25"/>
    <mergeCell ref="AC25:AF25"/>
    <mergeCell ref="A25:B25"/>
    <mergeCell ref="C25:L25"/>
    <mergeCell ref="M25:N25"/>
    <mergeCell ref="O25:R25"/>
    <mergeCell ref="T25:U25"/>
    <mergeCell ref="V25:Y25"/>
    <mergeCell ref="A24:B24"/>
    <mergeCell ref="C24:L24"/>
    <mergeCell ref="M24:N24"/>
    <mergeCell ref="O24:R24"/>
    <mergeCell ref="T24:U24"/>
    <mergeCell ref="V24:Y24"/>
    <mergeCell ref="AA24:AB24"/>
    <mergeCell ref="AC24:AF24"/>
    <mergeCell ref="A29:AG30"/>
    <mergeCell ref="M22:S22"/>
    <mergeCell ref="T22:Z22"/>
    <mergeCell ref="AA22:AG22"/>
    <mergeCell ref="M23:N23"/>
    <mergeCell ref="O23:S23"/>
    <mergeCell ref="T23:U23"/>
    <mergeCell ref="V23:Z23"/>
    <mergeCell ref="AA23:AB23"/>
    <mergeCell ref="AC23:AG23"/>
    <mergeCell ref="N19:R19"/>
    <mergeCell ref="AC19:AG19"/>
    <mergeCell ref="S20:V20"/>
    <mergeCell ref="AC20:AG20"/>
    <mergeCell ref="S19:V19"/>
    <mergeCell ref="Y19:Z19"/>
    <mergeCell ref="N20:R20"/>
    <mergeCell ref="Y20:Z20"/>
    <mergeCell ref="T21:W21"/>
    <mergeCell ref="A18:B18"/>
    <mergeCell ref="C18:D18"/>
    <mergeCell ref="F18:G18"/>
    <mergeCell ref="I18:L18"/>
    <mergeCell ref="N18:Q18"/>
    <mergeCell ref="S18:V18"/>
    <mergeCell ref="A17:B17"/>
    <mergeCell ref="C17:D17"/>
    <mergeCell ref="F17:G17"/>
    <mergeCell ref="I17:L17"/>
    <mergeCell ref="N17:Q17"/>
    <mergeCell ref="S17:V17"/>
    <mergeCell ref="A16:B16"/>
    <mergeCell ref="C16:D16"/>
    <mergeCell ref="F16:G16"/>
    <mergeCell ref="I16:L16"/>
    <mergeCell ref="N16:Q16"/>
    <mergeCell ref="S16:V16"/>
    <mergeCell ref="A15:B15"/>
    <mergeCell ref="C15:D15"/>
    <mergeCell ref="F15:G15"/>
    <mergeCell ref="I15:L15"/>
    <mergeCell ref="N15:Q15"/>
    <mergeCell ref="S15:V15"/>
    <mergeCell ref="A14:B14"/>
    <mergeCell ref="C14:D14"/>
    <mergeCell ref="F14:G14"/>
    <mergeCell ref="I14:L14"/>
    <mergeCell ref="N14:Q14"/>
    <mergeCell ref="S14:V14"/>
    <mergeCell ref="A13:B13"/>
    <mergeCell ref="C13:D13"/>
    <mergeCell ref="F13:G13"/>
    <mergeCell ref="I13:L13"/>
    <mergeCell ref="N13:Q13"/>
    <mergeCell ref="S13:V13"/>
    <mergeCell ref="A12:B12"/>
    <mergeCell ref="C12:D12"/>
    <mergeCell ref="F12:G12"/>
    <mergeCell ref="I12:L12"/>
    <mergeCell ref="N12:Q12"/>
    <mergeCell ref="S12:V12"/>
    <mergeCell ref="A11:B11"/>
    <mergeCell ref="C11:D11"/>
    <mergeCell ref="F11:G11"/>
    <mergeCell ref="I11:L11"/>
    <mergeCell ref="N11:Q11"/>
    <mergeCell ref="S11:V11"/>
    <mergeCell ref="A10:B10"/>
    <mergeCell ref="C10:D10"/>
    <mergeCell ref="F10:G10"/>
    <mergeCell ref="I10:L10"/>
    <mergeCell ref="N10:Q10"/>
    <mergeCell ref="S10:V10"/>
    <mergeCell ref="A9:B9"/>
    <mergeCell ref="C9:D9"/>
    <mergeCell ref="F9:G9"/>
    <mergeCell ref="I9:L9"/>
    <mergeCell ref="N9:Q9"/>
    <mergeCell ref="S9:V9"/>
    <mergeCell ref="A1:AG1"/>
    <mergeCell ref="A3:D3"/>
    <mergeCell ref="E3:I3"/>
    <mergeCell ref="J3:N3"/>
    <mergeCell ref="O3:U3"/>
    <mergeCell ref="V3:X3"/>
    <mergeCell ref="Y3:AG3"/>
    <mergeCell ref="A8:B8"/>
    <mergeCell ref="C8:D8"/>
    <mergeCell ref="F8:G8"/>
    <mergeCell ref="I8:L8"/>
    <mergeCell ref="N8:Q8"/>
    <mergeCell ref="S8:V8"/>
    <mergeCell ref="A6:H6"/>
    <mergeCell ref="I6:M6"/>
    <mergeCell ref="N6:R6"/>
    <mergeCell ref="S6:W6"/>
    <mergeCell ref="A7:B7"/>
    <mergeCell ref="C7:D7"/>
    <mergeCell ref="F7:G7"/>
    <mergeCell ref="I7:L7"/>
    <mergeCell ref="N7:Q7"/>
    <mergeCell ref="S7:V7"/>
  </mergeCells>
  <phoneticPr fontId="3"/>
  <printOptions horizontalCentered="1"/>
  <pageMargins left="0.51181102362204722" right="0.51181102362204722" top="0.55118110236220474" bottom="0.55118110236220474" header="0.31496062992125984" footer="0.31496062992125984"/>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AB4F-EF04-4943-8198-2F5A6B668ECC}">
  <sheetPr>
    <pageSetUpPr fitToPage="1"/>
  </sheetPr>
  <dimension ref="A1:D51"/>
  <sheetViews>
    <sheetView workbookViewId="0"/>
  </sheetViews>
  <sheetFormatPr defaultRowHeight="18" x14ac:dyDescent="0.45"/>
  <cols>
    <col min="1" max="1" width="16.69921875" customWidth="1"/>
  </cols>
  <sheetData>
    <row r="1" spans="1:4" x14ac:dyDescent="0.45">
      <c r="A1" t="s">
        <v>66</v>
      </c>
      <c r="B1" t="s">
        <v>67</v>
      </c>
      <c r="C1" t="s">
        <v>68</v>
      </c>
    </row>
    <row r="2" spans="1:4" x14ac:dyDescent="0.45">
      <c r="A2">
        <v>0</v>
      </c>
      <c r="B2">
        <v>1</v>
      </c>
      <c r="C2">
        <v>58000</v>
      </c>
      <c r="D2">
        <v>1</v>
      </c>
    </row>
    <row r="3" spans="1:4" x14ac:dyDescent="0.45">
      <c r="A3">
        <v>63000</v>
      </c>
      <c r="B3">
        <v>2</v>
      </c>
      <c r="C3">
        <v>68000</v>
      </c>
      <c r="D3">
        <v>2</v>
      </c>
    </row>
    <row r="4" spans="1:4" x14ac:dyDescent="0.45">
      <c r="A4">
        <v>73000</v>
      </c>
      <c r="B4">
        <v>3</v>
      </c>
      <c r="C4">
        <v>78000</v>
      </c>
      <c r="D4">
        <v>3</v>
      </c>
    </row>
    <row r="5" spans="1:4" x14ac:dyDescent="0.45">
      <c r="A5">
        <v>83000</v>
      </c>
      <c r="B5">
        <v>4</v>
      </c>
      <c r="C5">
        <v>88000</v>
      </c>
      <c r="D5">
        <v>4</v>
      </c>
    </row>
    <row r="6" spans="1:4" x14ac:dyDescent="0.45">
      <c r="A6">
        <v>93000</v>
      </c>
      <c r="B6">
        <v>5</v>
      </c>
      <c r="C6">
        <v>98000</v>
      </c>
      <c r="D6">
        <v>5</v>
      </c>
    </row>
    <row r="7" spans="1:4" x14ac:dyDescent="0.45">
      <c r="A7">
        <v>101000</v>
      </c>
      <c r="B7">
        <v>6</v>
      </c>
      <c r="C7">
        <v>104000</v>
      </c>
      <c r="D7">
        <v>6</v>
      </c>
    </row>
    <row r="8" spans="1:4" x14ac:dyDescent="0.45">
      <c r="A8">
        <v>107000</v>
      </c>
      <c r="B8">
        <v>7</v>
      </c>
      <c r="C8">
        <v>110000</v>
      </c>
      <c r="D8">
        <v>7</v>
      </c>
    </row>
    <row r="9" spans="1:4" x14ac:dyDescent="0.45">
      <c r="A9">
        <v>114000</v>
      </c>
      <c r="B9">
        <v>8</v>
      </c>
      <c r="C9">
        <v>118000</v>
      </c>
      <c r="D9">
        <v>8</v>
      </c>
    </row>
    <row r="10" spans="1:4" x14ac:dyDescent="0.45">
      <c r="A10">
        <v>122000</v>
      </c>
      <c r="B10">
        <v>9</v>
      </c>
      <c r="C10">
        <v>126000</v>
      </c>
      <c r="D10">
        <v>9</v>
      </c>
    </row>
    <row r="11" spans="1:4" x14ac:dyDescent="0.45">
      <c r="A11">
        <v>130000</v>
      </c>
      <c r="B11">
        <v>10</v>
      </c>
      <c r="C11">
        <v>134000</v>
      </c>
      <c r="D11">
        <v>10</v>
      </c>
    </row>
    <row r="12" spans="1:4" x14ac:dyDescent="0.45">
      <c r="A12">
        <v>138000</v>
      </c>
      <c r="B12">
        <v>11</v>
      </c>
      <c r="C12">
        <v>142000</v>
      </c>
      <c r="D12">
        <v>11</v>
      </c>
    </row>
    <row r="13" spans="1:4" x14ac:dyDescent="0.45">
      <c r="A13">
        <v>146000</v>
      </c>
      <c r="B13">
        <v>12</v>
      </c>
      <c r="C13">
        <v>150000</v>
      </c>
      <c r="D13">
        <v>12</v>
      </c>
    </row>
    <row r="14" spans="1:4" x14ac:dyDescent="0.45">
      <c r="A14">
        <v>155000</v>
      </c>
      <c r="B14">
        <v>13</v>
      </c>
      <c r="C14">
        <v>160000</v>
      </c>
      <c r="D14">
        <v>13</v>
      </c>
    </row>
    <row r="15" spans="1:4" x14ac:dyDescent="0.45">
      <c r="A15">
        <v>165000</v>
      </c>
      <c r="B15">
        <v>14</v>
      </c>
      <c r="C15">
        <v>170000</v>
      </c>
      <c r="D15">
        <v>14</v>
      </c>
    </row>
    <row r="16" spans="1:4" x14ac:dyDescent="0.45">
      <c r="A16">
        <v>175000</v>
      </c>
      <c r="B16">
        <v>15</v>
      </c>
      <c r="C16">
        <v>180000</v>
      </c>
      <c r="D16">
        <v>15</v>
      </c>
    </row>
    <row r="17" spans="1:4" x14ac:dyDescent="0.45">
      <c r="A17">
        <v>185000</v>
      </c>
      <c r="B17">
        <v>16</v>
      </c>
      <c r="C17">
        <v>190000</v>
      </c>
      <c r="D17">
        <v>16</v>
      </c>
    </row>
    <row r="18" spans="1:4" x14ac:dyDescent="0.45">
      <c r="A18">
        <v>195000</v>
      </c>
      <c r="B18">
        <v>17</v>
      </c>
      <c r="C18">
        <v>200000</v>
      </c>
      <c r="D18">
        <v>17</v>
      </c>
    </row>
    <row r="19" spans="1:4" x14ac:dyDescent="0.45">
      <c r="A19">
        <v>210000</v>
      </c>
      <c r="B19">
        <v>18</v>
      </c>
      <c r="C19">
        <v>220000</v>
      </c>
      <c r="D19">
        <v>18</v>
      </c>
    </row>
    <row r="20" spans="1:4" x14ac:dyDescent="0.45">
      <c r="A20">
        <v>230000</v>
      </c>
      <c r="B20">
        <v>19</v>
      </c>
      <c r="C20">
        <v>240000</v>
      </c>
      <c r="D20">
        <v>19</v>
      </c>
    </row>
    <row r="21" spans="1:4" x14ac:dyDescent="0.45">
      <c r="A21">
        <v>250000</v>
      </c>
      <c r="B21">
        <v>20</v>
      </c>
      <c r="C21">
        <v>260000</v>
      </c>
      <c r="D21">
        <v>20</v>
      </c>
    </row>
    <row r="22" spans="1:4" x14ac:dyDescent="0.45">
      <c r="A22">
        <v>270000</v>
      </c>
      <c r="B22">
        <v>21</v>
      </c>
      <c r="C22">
        <v>280000</v>
      </c>
      <c r="D22">
        <v>21</v>
      </c>
    </row>
    <row r="23" spans="1:4" x14ac:dyDescent="0.45">
      <c r="A23">
        <v>290000</v>
      </c>
      <c r="B23">
        <v>22</v>
      </c>
      <c r="C23">
        <v>300000</v>
      </c>
      <c r="D23">
        <v>22</v>
      </c>
    </row>
    <row r="24" spans="1:4" x14ac:dyDescent="0.45">
      <c r="A24">
        <v>310000</v>
      </c>
      <c r="B24">
        <v>23</v>
      </c>
      <c r="C24">
        <v>320000</v>
      </c>
      <c r="D24">
        <v>23</v>
      </c>
    </row>
    <row r="25" spans="1:4" x14ac:dyDescent="0.45">
      <c r="A25">
        <v>330000</v>
      </c>
      <c r="B25">
        <v>24</v>
      </c>
      <c r="C25">
        <v>340000</v>
      </c>
      <c r="D25">
        <v>24</v>
      </c>
    </row>
    <row r="26" spans="1:4" x14ac:dyDescent="0.45">
      <c r="A26">
        <v>350000</v>
      </c>
      <c r="B26">
        <v>25</v>
      </c>
      <c r="C26">
        <v>360000</v>
      </c>
      <c r="D26">
        <v>25</v>
      </c>
    </row>
    <row r="27" spans="1:4" x14ac:dyDescent="0.45">
      <c r="A27">
        <v>370000</v>
      </c>
      <c r="B27">
        <v>26</v>
      </c>
      <c r="C27">
        <v>380000</v>
      </c>
      <c r="D27">
        <v>26</v>
      </c>
    </row>
    <row r="28" spans="1:4" x14ac:dyDescent="0.45">
      <c r="A28">
        <v>395000</v>
      </c>
      <c r="B28">
        <v>27</v>
      </c>
      <c r="C28">
        <v>410000</v>
      </c>
      <c r="D28">
        <v>27</v>
      </c>
    </row>
    <row r="29" spans="1:4" x14ac:dyDescent="0.45">
      <c r="A29">
        <v>425000</v>
      </c>
      <c r="B29">
        <v>28</v>
      </c>
      <c r="C29">
        <v>440000</v>
      </c>
      <c r="D29">
        <v>28</v>
      </c>
    </row>
    <row r="30" spans="1:4" x14ac:dyDescent="0.45">
      <c r="A30">
        <v>455000</v>
      </c>
      <c r="B30">
        <v>29</v>
      </c>
      <c r="C30">
        <v>470000</v>
      </c>
      <c r="D30">
        <v>29</v>
      </c>
    </row>
    <row r="31" spans="1:4" x14ac:dyDescent="0.45">
      <c r="A31">
        <v>485000</v>
      </c>
      <c r="B31">
        <v>30</v>
      </c>
      <c r="C31">
        <v>500000</v>
      </c>
      <c r="D31">
        <v>30</v>
      </c>
    </row>
    <row r="32" spans="1:4" x14ac:dyDescent="0.45">
      <c r="A32">
        <v>515000</v>
      </c>
      <c r="B32">
        <v>31</v>
      </c>
      <c r="C32">
        <v>530000</v>
      </c>
      <c r="D32">
        <v>31</v>
      </c>
    </row>
    <row r="33" spans="1:4" x14ac:dyDescent="0.45">
      <c r="A33">
        <v>545000</v>
      </c>
      <c r="B33">
        <v>32</v>
      </c>
      <c r="C33">
        <v>560000</v>
      </c>
      <c r="D33">
        <v>32</v>
      </c>
    </row>
    <row r="34" spans="1:4" x14ac:dyDescent="0.45">
      <c r="A34">
        <v>575000</v>
      </c>
      <c r="B34">
        <v>33</v>
      </c>
      <c r="C34">
        <v>590000</v>
      </c>
      <c r="D34">
        <v>33</v>
      </c>
    </row>
    <row r="35" spans="1:4" x14ac:dyDescent="0.45">
      <c r="A35">
        <v>605000</v>
      </c>
      <c r="B35">
        <v>34</v>
      </c>
      <c r="C35">
        <v>620000</v>
      </c>
      <c r="D35">
        <v>34</v>
      </c>
    </row>
    <row r="36" spans="1:4" x14ac:dyDescent="0.45">
      <c r="A36">
        <v>635000</v>
      </c>
      <c r="B36">
        <v>35</v>
      </c>
      <c r="C36">
        <v>650000</v>
      </c>
      <c r="D36">
        <v>35</v>
      </c>
    </row>
    <row r="37" spans="1:4" x14ac:dyDescent="0.45">
      <c r="A37">
        <v>665000</v>
      </c>
      <c r="B37">
        <v>36</v>
      </c>
      <c r="C37">
        <v>680000</v>
      </c>
      <c r="D37">
        <v>36</v>
      </c>
    </row>
    <row r="38" spans="1:4" x14ac:dyDescent="0.45">
      <c r="A38">
        <v>695000</v>
      </c>
      <c r="B38">
        <v>37</v>
      </c>
      <c r="C38">
        <v>710000</v>
      </c>
      <c r="D38">
        <v>37</v>
      </c>
    </row>
    <row r="39" spans="1:4" x14ac:dyDescent="0.45">
      <c r="A39">
        <v>730000</v>
      </c>
      <c r="B39">
        <v>38</v>
      </c>
      <c r="C39">
        <v>750000</v>
      </c>
      <c r="D39">
        <v>38</v>
      </c>
    </row>
    <row r="40" spans="1:4" x14ac:dyDescent="0.45">
      <c r="A40">
        <v>770000</v>
      </c>
      <c r="B40">
        <v>39</v>
      </c>
      <c r="C40">
        <v>790000</v>
      </c>
      <c r="D40">
        <v>39</v>
      </c>
    </row>
    <row r="41" spans="1:4" x14ac:dyDescent="0.45">
      <c r="A41">
        <v>810000</v>
      </c>
      <c r="B41">
        <v>40</v>
      </c>
      <c r="C41">
        <v>830000</v>
      </c>
      <c r="D41">
        <v>40</v>
      </c>
    </row>
    <row r="42" spans="1:4" x14ac:dyDescent="0.45">
      <c r="A42">
        <v>855000</v>
      </c>
      <c r="B42">
        <v>41</v>
      </c>
      <c r="C42">
        <v>880000</v>
      </c>
      <c r="D42">
        <v>41</v>
      </c>
    </row>
    <row r="43" spans="1:4" x14ac:dyDescent="0.45">
      <c r="A43">
        <v>905000</v>
      </c>
      <c r="B43">
        <v>42</v>
      </c>
      <c r="C43">
        <v>930000</v>
      </c>
      <c r="D43">
        <v>42</v>
      </c>
    </row>
    <row r="44" spans="1:4" x14ac:dyDescent="0.45">
      <c r="A44">
        <v>955000</v>
      </c>
      <c r="B44">
        <v>43</v>
      </c>
      <c r="C44">
        <v>980000</v>
      </c>
      <c r="D44">
        <v>43</v>
      </c>
    </row>
    <row r="45" spans="1:4" x14ac:dyDescent="0.45">
      <c r="A45">
        <v>1005000</v>
      </c>
      <c r="B45">
        <v>44</v>
      </c>
      <c r="C45">
        <v>1030000</v>
      </c>
      <c r="D45">
        <v>44</v>
      </c>
    </row>
    <row r="46" spans="1:4" x14ac:dyDescent="0.45">
      <c r="A46">
        <v>1055000</v>
      </c>
      <c r="B46">
        <v>45</v>
      </c>
      <c r="C46">
        <v>1090000</v>
      </c>
      <c r="D46">
        <v>45</v>
      </c>
    </row>
    <row r="47" spans="1:4" x14ac:dyDescent="0.45">
      <c r="A47">
        <v>1115000</v>
      </c>
      <c r="B47">
        <v>46</v>
      </c>
      <c r="C47">
        <v>1150000</v>
      </c>
      <c r="D47">
        <v>46</v>
      </c>
    </row>
    <row r="48" spans="1:4" x14ac:dyDescent="0.45">
      <c r="A48">
        <v>1175000</v>
      </c>
      <c r="B48">
        <v>47</v>
      </c>
      <c r="C48">
        <v>1210000</v>
      </c>
      <c r="D48">
        <v>47</v>
      </c>
    </row>
    <row r="49" spans="1:4" x14ac:dyDescent="0.45">
      <c r="A49">
        <v>1235000</v>
      </c>
      <c r="B49">
        <v>48</v>
      </c>
      <c r="C49">
        <v>1270000</v>
      </c>
      <c r="D49">
        <v>48</v>
      </c>
    </row>
    <row r="50" spans="1:4" x14ac:dyDescent="0.45">
      <c r="A50">
        <v>1295000</v>
      </c>
      <c r="B50">
        <v>49</v>
      </c>
      <c r="C50">
        <v>1330000</v>
      </c>
      <c r="D50">
        <v>49</v>
      </c>
    </row>
    <row r="51" spans="1:4" x14ac:dyDescent="0.45">
      <c r="A51">
        <v>1355000</v>
      </c>
      <c r="B51">
        <v>50</v>
      </c>
      <c r="C51">
        <v>1390000</v>
      </c>
      <c r="D51">
        <v>50</v>
      </c>
    </row>
  </sheetData>
  <phoneticPr fontId="3"/>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DD61-123C-48AC-BDDA-312D73EF1F58}">
  <sheetPr>
    <pageSetUpPr fitToPage="1"/>
  </sheetPr>
  <dimension ref="A1:D49"/>
  <sheetViews>
    <sheetView workbookViewId="0">
      <selection sqref="A1:A1048576"/>
    </sheetView>
  </sheetViews>
  <sheetFormatPr defaultColWidth="13.5" defaultRowHeight="18" x14ac:dyDescent="0.45"/>
  <sheetData>
    <row r="1" spans="1:4" x14ac:dyDescent="0.45">
      <c r="A1" t="s">
        <v>66</v>
      </c>
      <c r="C1" t="s">
        <v>69</v>
      </c>
    </row>
    <row r="2" spans="1:4" x14ac:dyDescent="0.45">
      <c r="A2">
        <v>83000</v>
      </c>
      <c r="B2">
        <v>1</v>
      </c>
      <c r="C2">
        <v>88000</v>
      </c>
      <c r="D2">
        <v>1</v>
      </c>
    </row>
    <row r="3" spans="1:4" x14ac:dyDescent="0.45">
      <c r="A3">
        <v>93000</v>
      </c>
      <c r="B3">
        <v>2</v>
      </c>
      <c r="C3">
        <v>98000</v>
      </c>
      <c r="D3">
        <v>2</v>
      </c>
    </row>
    <row r="4" spans="1:4" x14ac:dyDescent="0.45">
      <c r="A4">
        <v>101000</v>
      </c>
      <c r="B4">
        <v>3</v>
      </c>
      <c r="C4">
        <v>104000</v>
      </c>
      <c r="D4">
        <v>3</v>
      </c>
    </row>
    <row r="5" spans="1:4" x14ac:dyDescent="0.45">
      <c r="A5">
        <v>107000</v>
      </c>
      <c r="B5">
        <v>4</v>
      </c>
      <c r="C5">
        <v>110000</v>
      </c>
      <c r="D5">
        <v>4</v>
      </c>
    </row>
    <row r="6" spans="1:4" x14ac:dyDescent="0.45">
      <c r="A6">
        <v>114000</v>
      </c>
      <c r="B6">
        <v>5</v>
      </c>
      <c r="C6">
        <v>118000</v>
      </c>
      <c r="D6">
        <v>5</v>
      </c>
    </row>
    <row r="7" spans="1:4" x14ac:dyDescent="0.45">
      <c r="A7">
        <v>122000</v>
      </c>
      <c r="B7">
        <v>6</v>
      </c>
      <c r="C7">
        <v>126000</v>
      </c>
      <c r="D7">
        <v>6</v>
      </c>
    </row>
    <row r="8" spans="1:4" x14ac:dyDescent="0.45">
      <c r="A8">
        <v>130000</v>
      </c>
      <c r="B8">
        <v>7</v>
      </c>
      <c r="C8">
        <v>134000</v>
      </c>
      <c r="D8">
        <v>7</v>
      </c>
    </row>
    <row r="9" spans="1:4" x14ac:dyDescent="0.45">
      <c r="A9">
        <v>138000</v>
      </c>
      <c r="B9">
        <v>8</v>
      </c>
      <c r="C9">
        <v>142000</v>
      </c>
      <c r="D9">
        <v>8</v>
      </c>
    </row>
    <row r="10" spans="1:4" x14ac:dyDescent="0.45">
      <c r="A10">
        <v>146000</v>
      </c>
      <c r="B10">
        <v>9</v>
      </c>
      <c r="C10">
        <v>150000</v>
      </c>
      <c r="D10">
        <v>9</v>
      </c>
    </row>
    <row r="11" spans="1:4" x14ac:dyDescent="0.45">
      <c r="A11">
        <v>155000</v>
      </c>
      <c r="B11">
        <v>10</v>
      </c>
      <c r="C11">
        <v>160000</v>
      </c>
      <c r="D11">
        <v>10</v>
      </c>
    </row>
    <row r="12" spans="1:4" x14ac:dyDescent="0.45">
      <c r="A12">
        <v>165000</v>
      </c>
      <c r="B12">
        <v>11</v>
      </c>
      <c r="C12">
        <v>170000</v>
      </c>
      <c r="D12">
        <v>11</v>
      </c>
    </row>
    <row r="13" spans="1:4" x14ac:dyDescent="0.45">
      <c r="A13">
        <v>175000</v>
      </c>
      <c r="B13">
        <v>12</v>
      </c>
      <c r="C13">
        <v>180000</v>
      </c>
      <c r="D13">
        <v>12</v>
      </c>
    </row>
    <row r="14" spans="1:4" x14ac:dyDescent="0.45">
      <c r="A14">
        <v>185000</v>
      </c>
      <c r="B14">
        <v>13</v>
      </c>
      <c r="C14">
        <v>190000</v>
      </c>
      <c r="D14">
        <v>13</v>
      </c>
    </row>
    <row r="15" spans="1:4" x14ac:dyDescent="0.45">
      <c r="A15">
        <v>195000</v>
      </c>
      <c r="B15">
        <v>14</v>
      </c>
      <c r="C15">
        <v>200000</v>
      </c>
      <c r="D15">
        <v>14</v>
      </c>
    </row>
    <row r="16" spans="1:4" x14ac:dyDescent="0.45">
      <c r="A16">
        <v>210000</v>
      </c>
      <c r="B16">
        <v>15</v>
      </c>
      <c r="C16">
        <v>220000</v>
      </c>
      <c r="D16">
        <v>15</v>
      </c>
    </row>
    <row r="17" spans="1:4" x14ac:dyDescent="0.45">
      <c r="A17">
        <v>230000</v>
      </c>
      <c r="B17">
        <v>16</v>
      </c>
      <c r="C17">
        <v>240000</v>
      </c>
      <c r="D17">
        <v>16</v>
      </c>
    </row>
    <row r="18" spans="1:4" x14ac:dyDescent="0.45">
      <c r="A18">
        <v>250000</v>
      </c>
      <c r="B18">
        <v>17</v>
      </c>
      <c r="C18">
        <v>260000</v>
      </c>
      <c r="D18">
        <v>17</v>
      </c>
    </row>
    <row r="19" spans="1:4" x14ac:dyDescent="0.45">
      <c r="A19">
        <v>270000</v>
      </c>
      <c r="B19">
        <v>18</v>
      </c>
      <c r="C19">
        <v>280000</v>
      </c>
      <c r="D19">
        <v>18</v>
      </c>
    </row>
    <row r="20" spans="1:4" x14ac:dyDescent="0.45">
      <c r="A20">
        <v>290000</v>
      </c>
      <c r="B20">
        <v>19</v>
      </c>
      <c r="C20">
        <v>300000</v>
      </c>
      <c r="D20">
        <v>19</v>
      </c>
    </row>
    <row r="21" spans="1:4" x14ac:dyDescent="0.45">
      <c r="A21">
        <v>310000</v>
      </c>
      <c r="B21">
        <v>20</v>
      </c>
      <c r="C21">
        <v>320000</v>
      </c>
      <c r="D21">
        <v>20</v>
      </c>
    </row>
    <row r="22" spans="1:4" x14ac:dyDescent="0.45">
      <c r="A22">
        <v>330000</v>
      </c>
      <c r="B22">
        <v>21</v>
      </c>
      <c r="C22">
        <v>340000</v>
      </c>
      <c r="D22">
        <v>21</v>
      </c>
    </row>
    <row r="23" spans="1:4" x14ac:dyDescent="0.45">
      <c r="A23">
        <v>350000</v>
      </c>
      <c r="B23">
        <v>22</v>
      </c>
      <c r="C23">
        <v>360000</v>
      </c>
      <c r="D23">
        <v>22</v>
      </c>
    </row>
    <row r="24" spans="1:4" x14ac:dyDescent="0.45">
      <c r="A24">
        <v>370000</v>
      </c>
      <c r="B24">
        <v>23</v>
      </c>
      <c r="C24">
        <v>380000</v>
      </c>
      <c r="D24">
        <v>23</v>
      </c>
    </row>
    <row r="25" spans="1:4" x14ac:dyDescent="0.45">
      <c r="A25">
        <v>395000</v>
      </c>
      <c r="B25">
        <v>24</v>
      </c>
      <c r="C25">
        <v>410000</v>
      </c>
      <c r="D25">
        <v>24</v>
      </c>
    </row>
    <row r="26" spans="1:4" x14ac:dyDescent="0.45">
      <c r="A26">
        <v>425000</v>
      </c>
      <c r="B26">
        <v>25</v>
      </c>
      <c r="C26">
        <v>440000</v>
      </c>
      <c r="D26">
        <v>25</v>
      </c>
    </row>
    <row r="27" spans="1:4" x14ac:dyDescent="0.45">
      <c r="A27">
        <v>455000</v>
      </c>
      <c r="B27">
        <v>26</v>
      </c>
      <c r="C27">
        <v>470000</v>
      </c>
      <c r="D27">
        <v>26</v>
      </c>
    </row>
    <row r="28" spans="1:4" x14ac:dyDescent="0.45">
      <c r="A28">
        <v>485000</v>
      </c>
      <c r="B28">
        <v>27</v>
      </c>
      <c r="C28">
        <v>500000</v>
      </c>
      <c r="D28">
        <v>27</v>
      </c>
    </row>
    <row r="29" spans="1:4" x14ac:dyDescent="0.45">
      <c r="A29">
        <v>515000</v>
      </c>
      <c r="B29">
        <v>28</v>
      </c>
      <c r="C29">
        <v>530000</v>
      </c>
      <c r="D29">
        <v>28</v>
      </c>
    </row>
    <row r="30" spans="1:4" x14ac:dyDescent="0.45">
      <c r="A30">
        <v>545000</v>
      </c>
      <c r="B30">
        <v>29</v>
      </c>
      <c r="C30">
        <v>560000</v>
      </c>
      <c r="D30">
        <v>29</v>
      </c>
    </row>
    <row r="31" spans="1:4" x14ac:dyDescent="0.45">
      <c r="A31">
        <v>575000</v>
      </c>
      <c r="B31">
        <v>30</v>
      </c>
      <c r="C31">
        <v>590000</v>
      </c>
      <c r="D31">
        <v>30</v>
      </c>
    </row>
    <row r="32" spans="1:4" x14ac:dyDescent="0.45">
      <c r="A32">
        <v>605000</v>
      </c>
      <c r="B32">
        <v>31</v>
      </c>
      <c r="C32">
        <v>620000</v>
      </c>
      <c r="D32">
        <v>31</v>
      </c>
    </row>
    <row r="33" spans="1:4" x14ac:dyDescent="0.45">
      <c r="A33">
        <v>635000</v>
      </c>
      <c r="B33">
        <v>32</v>
      </c>
      <c r="C33">
        <v>650000</v>
      </c>
      <c r="D33">
        <v>32</v>
      </c>
    </row>
    <row r="34" spans="1:4" x14ac:dyDescent="0.45">
      <c r="A34">
        <v>665000</v>
      </c>
      <c r="B34">
        <v>32</v>
      </c>
      <c r="C34">
        <v>650000</v>
      </c>
      <c r="D34">
        <v>32</v>
      </c>
    </row>
    <row r="35" spans="1:4" x14ac:dyDescent="0.45">
      <c r="A35">
        <v>695000</v>
      </c>
      <c r="B35">
        <v>32</v>
      </c>
      <c r="C35">
        <v>650000</v>
      </c>
      <c r="D35">
        <v>32</v>
      </c>
    </row>
    <row r="36" spans="1:4" x14ac:dyDescent="0.45">
      <c r="A36">
        <v>730000</v>
      </c>
      <c r="B36">
        <v>32</v>
      </c>
      <c r="C36">
        <v>650000</v>
      </c>
      <c r="D36">
        <v>32</v>
      </c>
    </row>
    <row r="37" spans="1:4" x14ac:dyDescent="0.45">
      <c r="A37">
        <v>770000</v>
      </c>
      <c r="B37">
        <v>32</v>
      </c>
      <c r="C37">
        <v>650000</v>
      </c>
      <c r="D37">
        <v>32</v>
      </c>
    </row>
    <row r="38" spans="1:4" x14ac:dyDescent="0.45">
      <c r="A38">
        <v>810000</v>
      </c>
      <c r="B38">
        <v>32</v>
      </c>
      <c r="C38">
        <v>650000</v>
      </c>
      <c r="D38">
        <v>32</v>
      </c>
    </row>
    <row r="39" spans="1:4" x14ac:dyDescent="0.45">
      <c r="A39">
        <v>855000</v>
      </c>
      <c r="B39">
        <v>32</v>
      </c>
      <c r="C39">
        <v>650000</v>
      </c>
      <c r="D39">
        <v>32</v>
      </c>
    </row>
    <row r="40" spans="1:4" x14ac:dyDescent="0.45">
      <c r="A40">
        <v>905000</v>
      </c>
      <c r="B40">
        <v>32</v>
      </c>
      <c r="C40">
        <v>650000</v>
      </c>
      <c r="D40">
        <v>32</v>
      </c>
    </row>
    <row r="41" spans="1:4" x14ac:dyDescent="0.45">
      <c r="A41">
        <v>955000</v>
      </c>
      <c r="B41">
        <v>32</v>
      </c>
      <c r="C41">
        <v>650000</v>
      </c>
      <c r="D41">
        <v>32</v>
      </c>
    </row>
    <row r="42" spans="1:4" x14ac:dyDescent="0.45">
      <c r="A42">
        <v>1005000</v>
      </c>
      <c r="B42">
        <v>32</v>
      </c>
      <c r="C42">
        <v>650000</v>
      </c>
      <c r="D42">
        <v>32</v>
      </c>
    </row>
    <row r="43" spans="1:4" x14ac:dyDescent="0.45">
      <c r="A43">
        <v>1055000</v>
      </c>
      <c r="B43">
        <v>32</v>
      </c>
      <c r="C43">
        <v>650000</v>
      </c>
      <c r="D43">
        <v>32</v>
      </c>
    </row>
    <row r="44" spans="1:4" x14ac:dyDescent="0.45">
      <c r="A44">
        <v>1115000</v>
      </c>
      <c r="B44">
        <v>32</v>
      </c>
      <c r="C44">
        <v>650000</v>
      </c>
      <c r="D44">
        <v>32</v>
      </c>
    </row>
    <row r="45" spans="1:4" x14ac:dyDescent="0.45">
      <c r="A45">
        <v>1175000</v>
      </c>
      <c r="B45">
        <v>32</v>
      </c>
      <c r="C45">
        <v>650000</v>
      </c>
      <c r="D45">
        <v>32</v>
      </c>
    </row>
    <row r="46" spans="1:4" x14ac:dyDescent="0.45">
      <c r="A46">
        <v>1235000</v>
      </c>
      <c r="B46">
        <v>32</v>
      </c>
      <c r="C46">
        <v>650000</v>
      </c>
      <c r="D46">
        <v>32</v>
      </c>
    </row>
    <row r="47" spans="1:4" x14ac:dyDescent="0.45">
      <c r="A47">
        <v>1295000</v>
      </c>
      <c r="B47">
        <v>32</v>
      </c>
      <c r="C47">
        <v>650000</v>
      </c>
      <c r="D47">
        <v>32</v>
      </c>
    </row>
    <row r="48" spans="1:4" x14ac:dyDescent="0.45">
      <c r="A48">
        <v>1355000</v>
      </c>
      <c r="B48">
        <v>32</v>
      </c>
      <c r="C48">
        <v>650000</v>
      </c>
      <c r="D48">
        <v>32</v>
      </c>
    </row>
    <row r="49" spans="2:4" x14ac:dyDescent="0.45">
      <c r="B49">
        <v>32</v>
      </c>
      <c r="C49">
        <v>650000</v>
      </c>
      <c r="D49">
        <v>32</v>
      </c>
    </row>
  </sheetData>
  <phoneticPr fontId="3"/>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CB1E-1BEB-4EAD-9CBA-3E8D64E02D1B}">
  <dimension ref="A1:G51"/>
  <sheetViews>
    <sheetView workbookViewId="0">
      <selection activeCell="AB5" sqref="AB5"/>
    </sheetView>
  </sheetViews>
  <sheetFormatPr defaultColWidth="9" defaultRowHeight="18" x14ac:dyDescent="0.45"/>
  <cols>
    <col min="1" max="1" width="9.19921875" style="2" bestFit="1" customWidth="1"/>
    <col min="2" max="2" width="3.5" style="2" customWidth="1"/>
    <col min="3" max="3" width="7.8984375" style="26" bestFit="1" customWidth="1"/>
    <col min="4" max="4" width="3.5" style="2" bestFit="1" customWidth="1"/>
    <col min="5" max="5" width="7.8984375" style="26" bestFit="1" customWidth="1"/>
    <col min="6" max="6" width="3.5" style="2" bestFit="1" customWidth="1"/>
    <col min="7" max="7" width="9.19921875" style="26" bestFit="1" customWidth="1"/>
    <col min="8" max="16384" width="9" style="2"/>
  </cols>
  <sheetData>
    <row r="1" spans="1:7" x14ac:dyDescent="0.45">
      <c r="A1" s="2">
        <v>0</v>
      </c>
      <c r="F1" s="2">
        <v>1</v>
      </c>
      <c r="G1" s="26">
        <v>58000</v>
      </c>
    </row>
    <row r="2" spans="1:7" x14ac:dyDescent="0.45">
      <c r="A2" s="2">
        <v>63000</v>
      </c>
      <c r="F2" s="2">
        <v>2</v>
      </c>
      <c r="G2" s="26">
        <v>68000</v>
      </c>
    </row>
    <row r="3" spans="1:7" x14ac:dyDescent="0.45">
      <c r="A3" s="2">
        <v>73000</v>
      </c>
      <c r="F3" s="2">
        <v>3</v>
      </c>
      <c r="G3" s="26">
        <v>78000</v>
      </c>
    </row>
    <row r="4" spans="1:7" x14ac:dyDescent="0.45">
      <c r="A4" s="2">
        <v>83000</v>
      </c>
      <c r="B4" s="2">
        <v>1</v>
      </c>
      <c r="C4" s="26">
        <v>88000</v>
      </c>
      <c r="D4" s="2">
        <v>1</v>
      </c>
      <c r="E4" s="26">
        <v>88000</v>
      </c>
      <c r="F4" s="2">
        <v>4</v>
      </c>
      <c r="G4" s="26">
        <v>88000</v>
      </c>
    </row>
    <row r="5" spans="1:7" x14ac:dyDescent="0.45">
      <c r="A5" s="27">
        <v>93000</v>
      </c>
      <c r="B5" s="2">
        <v>2</v>
      </c>
      <c r="C5" s="26">
        <v>98000</v>
      </c>
      <c r="D5" s="2">
        <v>2</v>
      </c>
      <c r="E5" s="26">
        <v>98000</v>
      </c>
      <c r="F5" s="2">
        <v>5</v>
      </c>
      <c r="G5" s="26">
        <v>98000</v>
      </c>
    </row>
    <row r="6" spans="1:7" x14ac:dyDescent="0.45">
      <c r="A6" s="27">
        <v>101000</v>
      </c>
      <c r="B6" s="2">
        <v>3</v>
      </c>
      <c r="C6" s="26">
        <v>104000</v>
      </c>
      <c r="D6" s="2">
        <v>3</v>
      </c>
      <c r="E6" s="26">
        <v>104000</v>
      </c>
      <c r="F6" s="2">
        <v>6</v>
      </c>
      <c r="G6" s="26">
        <v>104000</v>
      </c>
    </row>
    <row r="7" spans="1:7" x14ac:dyDescent="0.45">
      <c r="A7" s="27">
        <v>107000</v>
      </c>
      <c r="B7" s="2">
        <v>4</v>
      </c>
      <c r="C7" s="26">
        <v>110000</v>
      </c>
      <c r="D7" s="2">
        <v>4</v>
      </c>
      <c r="E7" s="26">
        <v>110000</v>
      </c>
      <c r="F7" s="2">
        <v>7</v>
      </c>
      <c r="G7" s="26">
        <v>110000</v>
      </c>
    </row>
    <row r="8" spans="1:7" x14ac:dyDescent="0.45">
      <c r="A8" s="27">
        <v>114000</v>
      </c>
      <c r="B8" s="2">
        <v>5</v>
      </c>
      <c r="C8" s="26">
        <v>118000</v>
      </c>
      <c r="D8" s="2">
        <v>5</v>
      </c>
      <c r="E8" s="26">
        <v>118000</v>
      </c>
      <c r="F8" s="2">
        <v>8</v>
      </c>
      <c r="G8" s="26">
        <v>118000</v>
      </c>
    </row>
    <row r="9" spans="1:7" x14ac:dyDescent="0.45">
      <c r="A9" s="27">
        <v>122000</v>
      </c>
      <c r="B9" s="2">
        <v>6</v>
      </c>
      <c r="C9" s="26">
        <v>126000</v>
      </c>
      <c r="D9" s="2">
        <v>6</v>
      </c>
      <c r="E9" s="26">
        <v>126000</v>
      </c>
      <c r="F9" s="2">
        <v>9</v>
      </c>
      <c r="G9" s="26">
        <v>126000</v>
      </c>
    </row>
    <row r="10" spans="1:7" x14ac:dyDescent="0.45">
      <c r="A10" s="27">
        <v>130000</v>
      </c>
      <c r="B10" s="2">
        <v>7</v>
      </c>
      <c r="C10" s="26">
        <v>134000</v>
      </c>
      <c r="D10" s="2">
        <v>7</v>
      </c>
      <c r="E10" s="26">
        <v>134000</v>
      </c>
      <c r="F10" s="2">
        <v>10</v>
      </c>
      <c r="G10" s="26">
        <v>134000</v>
      </c>
    </row>
    <row r="11" spans="1:7" x14ac:dyDescent="0.45">
      <c r="A11" s="27">
        <v>138000</v>
      </c>
      <c r="B11" s="2">
        <v>8</v>
      </c>
      <c r="C11" s="26">
        <v>142000</v>
      </c>
      <c r="D11" s="2">
        <v>8</v>
      </c>
      <c r="E11" s="26">
        <v>142000</v>
      </c>
      <c r="F11" s="2">
        <v>11</v>
      </c>
      <c r="G11" s="26">
        <v>142000</v>
      </c>
    </row>
    <row r="12" spans="1:7" x14ac:dyDescent="0.45">
      <c r="A12" s="27">
        <v>146000</v>
      </c>
      <c r="B12" s="2">
        <v>9</v>
      </c>
      <c r="C12" s="26">
        <v>150000</v>
      </c>
      <c r="D12" s="2">
        <v>9</v>
      </c>
      <c r="E12" s="26">
        <v>150000</v>
      </c>
      <c r="F12" s="2">
        <v>12</v>
      </c>
      <c r="G12" s="26">
        <v>150000</v>
      </c>
    </row>
    <row r="13" spans="1:7" x14ac:dyDescent="0.45">
      <c r="A13" s="27">
        <v>155000</v>
      </c>
      <c r="B13" s="2">
        <v>10</v>
      </c>
      <c r="C13" s="26">
        <v>160000</v>
      </c>
      <c r="D13" s="2">
        <v>10</v>
      </c>
      <c r="E13" s="26">
        <v>160000</v>
      </c>
      <c r="F13" s="2">
        <v>13</v>
      </c>
      <c r="G13" s="26">
        <v>160000</v>
      </c>
    </row>
    <row r="14" spans="1:7" x14ac:dyDescent="0.45">
      <c r="A14" s="27">
        <v>165000</v>
      </c>
      <c r="B14" s="2">
        <v>11</v>
      </c>
      <c r="C14" s="26">
        <v>170000</v>
      </c>
      <c r="D14" s="2">
        <v>11</v>
      </c>
      <c r="E14" s="26">
        <v>170000</v>
      </c>
      <c r="F14" s="2">
        <v>14</v>
      </c>
      <c r="G14" s="26">
        <v>170000</v>
      </c>
    </row>
    <row r="15" spans="1:7" x14ac:dyDescent="0.45">
      <c r="A15" s="27">
        <v>175000</v>
      </c>
      <c r="B15" s="2">
        <v>12</v>
      </c>
      <c r="C15" s="26">
        <v>180000</v>
      </c>
      <c r="D15" s="2">
        <v>12</v>
      </c>
      <c r="E15" s="26">
        <v>180000</v>
      </c>
      <c r="F15" s="2">
        <v>15</v>
      </c>
      <c r="G15" s="26">
        <v>180000</v>
      </c>
    </row>
    <row r="16" spans="1:7" x14ac:dyDescent="0.45">
      <c r="A16" s="27">
        <v>185000</v>
      </c>
      <c r="B16" s="2">
        <v>13</v>
      </c>
      <c r="C16" s="26">
        <v>190000</v>
      </c>
      <c r="D16" s="2">
        <v>13</v>
      </c>
      <c r="E16" s="26">
        <v>190000</v>
      </c>
      <c r="F16" s="2">
        <v>16</v>
      </c>
      <c r="G16" s="26">
        <v>190000</v>
      </c>
    </row>
    <row r="17" spans="1:7" x14ac:dyDescent="0.45">
      <c r="A17" s="27">
        <v>195000</v>
      </c>
      <c r="B17" s="2">
        <v>14</v>
      </c>
      <c r="C17" s="26">
        <v>200000</v>
      </c>
      <c r="D17" s="2">
        <v>14</v>
      </c>
      <c r="E17" s="26">
        <v>200000</v>
      </c>
      <c r="F17" s="2">
        <v>17</v>
      </c>
      <c r="G17" s="26">
        <v>200000</v>
      </c>
    </row>
    <row r="18" spans="1:7" x14ac:dyDescent="0.45">
      <c r="A18" s="27">
        <v>210000</v>
      </c>
      <c r="B18" s="2">
        <v>15</v>
      </c>
      <c r="C18" s="26">
        <v>220000</v>
      </c>
      <c r="D18" s="2">
        <v>15</v>
      </c>
      <c r="E18" s="26">
        <v>220000</v>
      </c>
      <c r="F18" s="2">
        <v>18</v>
      </c>
      <c r="G18" s="26">
        <v>220000</v>
      </c>
    </row>
    <row r="19" spans="1:7" x14ac:dyDescent="0.45">
      <c r="A19" s="27">
        <v>230000</v>
      </c>
      <c r="B19" s="2">
        <v>16</v>
      </c>
      <c r="C19" s="26">
        <v>240000</v>
      </c>
      <c r="D19" s="2">
        <v>16</v>
      </c>
      <c r="E19" s="26">
        <v>240000</v>
      </c>
      <c r="F19" s="2">
        <v>19</v>
      </c>
      <c r="G19" s="26">
        <v>240000</v>
      </c>
    </row>
    <row r="20" spans="1:7" x14ac:dyDescent="0.45">
      <c r="A20" s="27">
        <v>250000</v>
      </c>
      <c r="B20" s="2">
        <v>17</v>
      </c>
      <c r="C20" s="26">
        <v>260000</v>
      </c>
      <c r="D20" s="2">
        <v>17</v>
      </c>
      <c r="E20" s="26">
        <v>260000</v>
      </c>
      <c r="F20" s="2">
        <v>20</v>
      </c>
      <c r="G20" s="26">
        <v>260000</v>
      </c>
    </row>
    <row r="21" spans="1:7" x14ac:dyDescent="0.45">
      <c r="A21" s="27">
        <v>270000</v>
      </c>
      <c r="B21" s="2">
        <v>18</v>
      </c>
      <c r="C21" s="26">
        <v>280000</v>
      </c>
      <c r="D21" s="2">
        <v>18</v>
      </c>
      <c r="E21" s="26">
        <v>280000</v>
      </c>
      <c r="F21" s="2">
        <v>21</v>
      </c>
      <c r="G21" s="26">
        <v>280000</v>
      </c>
    </row>
    <row r="22" spans="1:7" x14ac:dyDescent="0.45">
      <c r="A22" s="27">
        <v>290000</v>
      </c>
      <c r="B22" s="2">
        <v>19</v>
      </c>
      <c r="C22" s="26">
        <v>300000</v>
      </c>
      <c r="D22" s="2">
        <v>19</v>
      </c>
      <c r="E22" s="26">
        <v>300000</v>
      </c>
      <c r="F22" s="2">
        <v>22</v>
      </c>
      <c r="G22" s="26">
        <v>300000</v>
      </c>
    </row>
    <row r="23" spans="1:7" x14ac:dyDescent="0.45">
      <c r="A23" s="27">
        <v>310000</v>
      </c>
      <c r="B23" s="2">
        <v>20</v>
      </c>
      <c r="C23" s="26">
        <v>320000</v>
      </c>
      <c r="D23" s="2">
        <v>20</v>
      </c>
      <c r="E23" s="26">
        <v>320000</v>
      </c>
      <c r="F23" s="2">
        <v>23</v>
      </c>
      <c r="G23" s="26">
        <v>320000</v>
      </c>
    </row>
    <row r="24" spans="1:7" x14ac:dyDescent="0.45">
      <c r="A24" s="27">
        <v>330000</v>
      </c>
      <c r="B24" s="2">
        <v>21</v>
      </c>
      <c r="C24" s="26">
        <v>340000</v>
      </c>
      <c r="D24" s="2">
        <v>21</v>
      </c>
      <c r="E24" s="26">
        <v>340000</v>
      </c>
      <c r="F24" s="2">
        <v>24</v>
      </c>
      <c r="G24" s="26">
        <v>340000</v>
      </c>
    </row>
    <row r="25" spans="1:7" x14ac:dyDescent="0.45">
      <c r="A25" s="27">
        <v>350000</v>
      </c>
      <c r="B25" s="2">
        <v>22</v>
      </c>
      <c r="C25" s="26">
        <v>360000</v>
      </c>
      <c r="D25" s="2">
        <v>22</v>
      </c>
      <c r="E25" s="26">
        <v>360000</v>
      </c>
      <c r="F25" s="2">
        <v>25</v>
      </c>
      <c r="G25" s="26">
        <v>360000</v>
      </c>
    </row>
    <row r="26" spans="1:7" x14ac:dyDescent="0.45">
      <c r="A26" s="27">
        <v>370000</v>
      </c>
      <c r="B26" s="2">
        <v>23</v>
      </c>
      <c r="C26" s="26">
        <v>380000</v>
      </c>
      <c r="D26" s="2">
        <v>23</v>
      </c>
      <c r="E26" s="26">
        <v>380000</v>
      </c>
      <c r="F26" s="2">
        <v>26</v>
      </c>
      <c r="G26" s="26">
        <v>380000</v>
      </c>
    </row>
    <row r="27" spans="1:7" x14ac:dyDescent="0.45">
      <c r="A27" s="27">
        <v>395000</v>
      </c>
      <c r="B27" s="2">
        <v>24</v>
      </c>
      <c r="C27" s="26">
        <v>410000</v>
      </c>
      <c r="D27" s="2">
        <v>24</v>
      </c>
      <c r="E27" s="26">
        <v>410000</v>
      </c>
      <c r="F27" s="2">
        <v>27</v>
      </c>
      <c r="G27" s="26">
        <v>410000</v>
      </c>
    </row>
    <row r="28" spans="1:7" x14ac:dyDescent="0.45">
      <c r="A28" s="27">
        <v>425000</v>
      </c>
      <c r="B28" s="2">
        <v>25</v>
      </c>
      <c r="C28" s="26">
        <v>440000</v>
      </c>
      <c r="D28" s="2">
        <v>25</v>
      </c>
      <c r="E28" s="26">
        <v>440000</v>
      </c>
      <c r="F28" s="2">
        <v>28</v>
      </c>
      <c r="G28" s="26">
        <v>440000</v>
      </c>
    </row>
    <row r="29" spans="1:7" x14ac:dyDescent="0.45">
      <c r="A29" s="27">
        <v>455000</v>
      </c>
      <c r="B29" s="2">
        <v>26</v>
      </c>
      <c r="C29" s="26">
        <v>470000</v>
      </c>
      <c r="D29" s="2">
        <v>26</v>
      </c>
      <c r="E29" s="26">
        <v>470000</v>
      </c>
      <c r="F29" s="2">
        <v>29</v>
      </c>
      <c r="G29" s="26">
        <v>470000</v>
      </c>
    </row>
    <row r="30" spans="1:7" x14ac:dyDescent="0.45">
      <c r="A30" s="27">
        <v>485000</v>
      </c>
      <c r="B30" s="2">
        <v>27</v>
      </c>
      <c r="C30" s="26">
        <v>500000</v>
      </c>
      <c r="D30" s="2">
        <v>27</v>
      </c>
      <c r="E30" s="26">
        <v>500000</v>
      </c>
      <c r="F30" s="2">
        <v>30</v>
      </c>
      <c r="G30" s="26">
        <v>500000</v>
      </c>
    </row>
    <row r="31" spans="1:7" x14ac:dyDescent="0.45">
      <c r="A31" s="27">
        <v>515000</v>
      </c>
      <c r="B31" s="2">
        <v>28</v>
      </c>
      <c r="C31" s="26">
        <v>530000</v>
      </c>
      <c r="D31" s="2">
        <v>28</v>
      </c>
      <c r="E31" s="26">
        <v>530000</v>
      </c>
      <c r="F31" s="2">
        <v>31</v>
      </c>
      <c r="G31" s="26">
        <v>530000</v>
      </c>
    </row>
    <row r="32" spans="1:7" x14ac:dyDescent="0.45">
      <c r="A32" s="27">
        <v>545000</v>
      </c>
      <c r="B32" s="2">
        <v>29</v>
      </c>
      <c r="C32" s="26">
        <v>560000</v>
      </c>
      <c r="D32" s="2">
        <v>29</v>
      </c>
      <c r="E32" s="26">
        <v>560000</v>
      </c>
      <c r="F32" s="2">
        <v>32</v>
      </c>
      <c r="G32" s="26">
        <v>560000</v>
      </c>
    </row>
    <row r="33" spans="1:7" x14ac:dyDescent="0.45">
      <c r="A33" s="27">
        <v>575000</v>
      </c>
      <c r="B33" s="2">
        <v>30</v>
      </c>
      <c r="C33" s="26">
        <v>590000</v>
      </c>
      <c r="D33" s="2">
        <v>30</v>
      </c>
      <c r="E33" s="26">
        <v>590000</v>
      </c>
      <c r="F33" s="2">
        <v>33</v>
      </c>
      <c r="G33" s="26">
        <v>590000</v>
      </c>
    </row>
    <row r="34" spans="1:7" x14ac:dyDescent="0.45">
      <c r="A34" s="27">
        <v>605000</v>
      </c>
      <c r="B34" s="2">
        <v>31</v>
      </c>
      <c r="C34" s="26">
        <v>620000</v>
      </c>
      <c r="D34" s="2">
        <v>31</v>
      </c>
      <c r="E34" s="26">
        <v>620000</v>
      </c>
      <c r="F34" s="2">
        <v>34</v>
      </c>
      <c r="G34" s="26">
        <v>620000</v>
      </c>
    </row>
    <row r="35" spans="1:7" x14ac:dyDescent="0.45">
      <c r="A35" s="27">
        <v>635000</v>
      </c>
      <c r="B35" s="2">
        <v>32</v>
      </c>
      <c r="C35" s="26">
        <v>650000</v>
      </c>
      <c r="D35" s="2">
        <v>32</v>
      </c>
      <c r="E35" s="26">
        <v>650000</v>
      </c>
      <c r="F35" s="2">
        <v>35</v>
      </c>
      <c r="G35" s="26">
        <v>650000</v>
      </c>
    </row>
    <row r="36" spans="1:7" x14ac:dyDescent="0.45">
      <c r="A36" s="27">
        <v>665000</v>
      </c>
      <c r="B36" s="2">
        <v>32</v>
      </c>
      <c r="C36" s="26">
        <v>650000</v>
      </c>
      <c r="D36" s="2">
        <v>32</v>
      </c>
      <c r="E36" s="26">
        <v>650000</v>
      </c>
      <c r="F36" s="2">
        <v>36</v>
      </c>
      <c r="G36" s="26">
        <v>680000</v>
      </c>
    </row>
    <row r="37" spans="1:7" x14ac:dyDescent="0.45">
      <c r="A37" s="27">
        <v>695000</v>
      </c>
      <c r="B37" s="2">
        <v>32</v>
      </c>
      <c r="C37" s="26">
        <v>650000</v>
      </c>
      <c r="D37" s="2">
        <v>32</v>
      </c>
      <c r="E37" s="26">
        <v>650000</v>
      </c>
      <c r="F37" s="2">
        <v>37</v>
      </c>
      <c r="G37" s="26">
        <v>710000</v>
      </c>
    </row>
    <row r="38" spans="1:7" x14ac:dyDescent="0.45">
      <c r="A38" s="27">
        <v>730000</v>
      </c>
      <c r="B38" s="2">
        <v>32</v>
      </c>
      <c r="C38" s="26">
        <v>650000</v>
      </c>
      <c r="D38" s="2">
        <v>32</v>
      </c>
      <c r="E38" s="26">
        <v>650000</v>
      </c>
      <c r="F38" s="2">
        <v>38</v>
      </c>
      <c r="G38" s="26">
        <v>750000</v>
      </c>
    </row>
    <row r="39" spans="1:7" x14ac:dyDescent="0.45">
      <c r="A39" s="27">
        <v>770000</v>
      </c>
      <c r="B39" s="2">
        <v>32</v>
      </c>
      <c r="C39" s="26">
        <v>650000</v>
      </c>
      <c r="D39" s="2">
        <v>32</v>
      </c>
      <c r="E39" s="26">
        <v>650000</v>
      </c>
      <c r="F39" s="2">
        <v>39</v>
      </c>
      <c r="G39" s="26">
        <v>790000</v>
      </c>
    </row>
    <row r="40" spans="1:7" x14ac:dyDescent="0.45">
      <c r="A40" s="27">
        <v>810000</v>
      </c>
      <c r="B40" s="2">
        <v>32</v>
      </c>
      <c r="C40" s="26">
        <v>650000</v>
      </c>
      <c r="D40" s="2">
        <v>32</v>
      </c>
      <c r="E40" s="26">
        <v>650000</v>
      </c>
      <c r="F40" s="2">
        <v>40</v>
      </c>
      <c r="G40" s="26">
        <v>830000</v>
      </c>
    </row>
    <row r="41" spans="1:7" x14ac:dyDescent="0.45">
      <c r="A41" s="27">
        <v>855000</v>
      </c>
      <c r="B41" s="2">
        <v>32</v>
      </c>
      <c r="C41" s="26">
        <v>650000</v>
      </c>
      <c r="D41" s="2">
        <v>32</v>
      </c>
      <c r="E41" s="26">
        <v>650000</v>
      </c>
      <c r="F41" s="2">
        <v>41</v>
      </c>
      <c r="G41" s="26">
        <v>880000</v>
      </c>
    </row>
    <row r="42" spans="1:7" x14ac:dyDescent="0.45">
      <c r="A42" s="27">
        <v>905000</v>
      </c>
      <c r="B42" s="2">
        <v>32</v>
      </c>
      <c r="C42" s="26">
        <v>650000</v>
      </c>
      <c r="D42" s="2">
        <v>32</v>
      </c>
      <c r="E42" s="26">
        <v>650000</v>
      </c>
      <c r="F42" s="2">
        <v>42</v>
      </c>
      <c r="G42" s="26">
        <v>930000</v>
      </c>
    </row>
    <row r="43" spans="1:7" x14ac:dyDescent="0.45">
      <c r="A43" s="27">
        <v>955000</v>
      </c>
      <c r="B43" s="2">
        <v>32</v>
      </c>
      <c r="C43" s="26">
        <v>650000</v>
      </c>
      <c r="D43" s="2">
        <v>32</v>
      </c>
      <c r="E43" s="26">
        <v>650000</v>
      </c>
      <c r="F43" s="2">
        <v>43</v>
      </c>
      <c r="G43" s="26">
        <v>980000</v>
      </c>
    </row>
    <row r="44" spans="1:7" x14ac:dyDescent="0.45">
      <c r="A44" s="27">
        <v>1005000</v>
      </c>
      <c r="B44" s="2">
        <v>32</v>
      </c>
      <c r="C44" s="26">
        <v>650000</v>
      </c>
      <c r="D44" s="2">
        <v>32</v>
      </c>
      <c r="E44" s="26">
        <v>650000</v>
      </c>
      <c r="F44" s="2">
        <v>44</v>
      </c>
      <c r="G44" s="26">
        <v>1030000</v>
      </c>
    </row>
    <row r="45" spans="1:7" x14ac:dyDescent="0.45">
      <c r="A45" s="27">
        <v>1055000</v>
      </c>
      <c r="B45" s="2">
        <v>32</v>
      </c>
      <c r="C45" s="26">
        <v>650000</v>
      </c>
      <c r="D45" s="2">
        <v>32</v>
      </c>
      <c r="E45" s="26">
        <v>650000</v>
      </c>
      <c r="F45" s="2">
        <v>45</v>
      </c>
      <c r="G45" s="26">
        <v>1090000</v>
      </c>
    </row>
    <row r="46" spans="1:7" x14ac:dyDescent="0.45">
      <c r="A46" s="27">
        <v>1115000</v>
      </c>
      <c r="B46" s="2">
        <v>32</v>
      </c>
      <c r="C46" s="26">
        <v>650000</v>
      </c>
      <c r="D46" s="2">
        <v>32</v>
      </c>
      <c r="E46" s="26">
        <v>650000</v>
      </c>
      <c r="F46" s="2">
        <v>46</v>
      </c>
      <c r="G46" s="26">
        <v>1150000</v>
      </c>
    </row>
    <row r="47" spans="1:7" x14ac:dyDescent="0.45">
      <c r="A47" s="27">
        <v>1175000</v>
      </c>
      <c r="B47" s="2">
        <v>32</v>
      </c>
      <c r="C47" s="26">
        <v>650000</v>
      </c>
      <c r="D47" s="2">
        <v>32</v>
      </c>
      <c r="E47" s="26">
        <v>650000</v>
      </c>
      <c r="F47" s="2">
        <v>47</v>
      </c>
      <c r="G47" s="26">
        <v>1210000</v>
      </c>
    </row>
    <row r="48" spans="1:7" x14ac:dyDescent="0.45">
      <c r="A48" s="27">
        <v>1235000</v>
      </c>
      <c r="B48" s="2">
        <v>32</v>
      </c>
      <c r="C48" s="26">
        <v>650000</v>
      </c>
      <c r="D48" s="2">
        <v>32</v>
      </c>
      <c r="E48" s="26">
        <v>650000</v>
      </c>
      <c r="F48" s="2">
        <v>48</v>
      </c>
      <c r="G48" s="26">
        <v>1270000</v>
      </c>
    </row>
    <row r="49" spans="1:7" x14ac:dyDescent="0.45">
      <c r="A49" s="27">
        <v>1295000</v>
      </c>
      <c r="B49" s="2">
        <v>32</v>
      </c>
      <c r="C49" s="26">
        <v>650000</v>
      </c>
      <c r="D49" s="2">
        <v>32</v>
      </c>
      <c r="E49" s="26">
        <v>650000</v>
      </c>
      <c r="F49" s="2">
        <v>49</v>
      </c>
      <c r="G49" s="26">
        <v>1330000</v>
      </c>
    </row>
    <row r="50" spans="1:7" x14ac:dyDescent="0.45">
      <c r="A50" s="27">
        <v>1355000</v>
      </c>
      <c r="B50" s="2">
        <v>32</v>
      </c>
      <c r="C50" s="26">
        <v>650000</v>
      </c>
      <c r="D50" s="2">
        <v>32</v>
      </c>
      <c r="E50" s="26">
        <v>650000</v>
      </c>
      <c r="F50" s="2">
        <v>50</v>
      </c>
      <c r="G50" s="26">
        <v>1390000</v>
      </c>
    </row>
    <row r="51" spans="1:7" x14ac:dyDescent="0.45">
      <c r="A51" s="2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入力シート</vt:lpstr>
      <vt:lpstr>【印刷】申出書</vt:lpstr>
      <vt:lpstr>短期</vt:lpstr>
      <vt:lpstr>厚年・退職</vt:lpstr>
      <vt:lpstr>等級表</vt:lpstr>
      <vt:lpstr>【印刷】申出書!Print_Area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k.sonoda</dc:creator>
  <cp:lastModifiedBy>y.enomoto</cp:lastModifiedBy>
  <cp:lastPrinted>2024-05-30T01:11:19Z</cp:lastPrinted>
  <dcterms:created xsi:type="dcterms:W3CDTF">2024-02-22T00:30:42Z</dcterms:created>
  <dcterms:modified xsi:type="dcterms:W3CDTF">2024-06-03T03:39:58Z</dcterms:modified>
</cp:coreProperties>
</file>